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hristianc\Downloads\"/>
    </mc:Choice>
  </mc:AlternateContent>
  <xr:revisionPtr revIDLastSave="0" documentId="13_ncr:1_{E4EBC946-8FCB-486A-8E5D-102597369258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Contents" sheetId="1" r:id="rId1"/>
    <sheet name="All" sheetId="2" r:id="rId2"/>
    <sheet name="Male" sheetId="3" r:id="rId3"/>
    <sheet name="Female" sheetId="4" r:id="rId4"/>
    <sheet name="Unknown_Sex" sheetId="5" r:id="rId5"/>
    <sheet name="Resident" sheetId="6" r:id="rId6"/>
    <sheet name="Non_resident" sheetId="7" r:id="rId7"/>
    <sheet name="URM" sheetId="8" r:id="rId8"/>
    <sheet name="First_Generation" sheetId="9" r:id="rId9"/>
    <sheet name="Pell" sheetId="10" r:id="rId10"/>
    <sheet name="Legacy" sheetId="11" r:id="rId11"/>
    <sheet name="Nonresident" sheetId="12" r:id="rId12"/>
    <sheet name="Hispanic" sheetId="13" r:id="rId13"/>
    <sheet name="Asian" sheetId="14" r:id="rId14"/>
    <sheet name="Black" sheetId="15" r:id="rId15"/>
    <sheet name="American_Indian" sheetId="16" r:id="rId16"/>
    <sheet name="Pacific_Islander" sheetId="17" r:id="rId17"/>
    <sheet name="White" sheetId="18" r:id="rId18"/>
    <sheet name="Two_or_More_Races" sheetId="19" r:id="rId19"/>
    <sheet name="Unknown_Ethnicity" sheetId="20" r:id="rId20"/>
    <sheet name="Nonresident_Male" sheetId="21" r:id="rId21"/>
    <sheet name="Nonresident_Female" sheetId="22" r:id="rId22"/>
    <sheet name="Hispanic_Male" sheetId="23" r:id="rId23"/>
    <sheet name="Hispanic_Female" sheetId="24" r:id="rId24"/>
    <sheet name="Asian_Male" sheetId="25" r:id="rId25"/>
    <sheet name="Asian_Female" sheetId="26" r:id="rId26"/>
    <sheet name="Black_Male" sheetId="27" r:id="rId27"/>
    <sheet name="Black_Female" sheetId="28" r:id="rId28"/>
    <sheet name="American_Indian_Male" sheetId="29" r:id="rId29"/>
    <sheet name="American_Indian_Female" sheetId="30" r:id="rId30"/>
    <sheet name="Pacific_Islander_Male" sheetId="31" r:id="rId31"/>
    <sheet name="Pacific_Islander_Female" sheetId="32" r:id="rId32"/>
    <sheet name="White_Male" sheetId="33" r:id="rId33"/>
    <sheet name="White_Female" sheetId="34" r:id="rId34"/>
    <sheet name="Two_or_more_races_Male" sheetId="35" r:id="rId35"/>
    <sheet name="Two_or_more_races_Female" sheetId="36" r:id="rId36"/>
    <sheet name="Unknown_Male" sheetId="37" r:id="rId37"/>
    <sheet name="Unknown_Female" sheetId="38" r:id="rId38"/>
    <sheet name="URM_Male" sheetId="39" r:id="rId39"/>
    <sheet name="URM_Female" sheetId="40" r:id="rId40"/>
    <sheet name="First_Generation_Male" sheetId="41" r:id="rId41"/>
    <sheet name="First_Generation_Female" sheetId="42" r:id="rId42"/>
    <sheet name="Pell_Male" sheetId="43" r:id="rId43"/>
    <sheet name="Pell_Female" sheetId="44" r:id="rId44"/>
    <sheet name="Legacy_Male" sheetId="45" r:id="rId45"/>
    <sheet name="Legacy_Female" sheetId="46" r:id="rId46"/>
    <sheet name="Resident_Male" sheetId="47" r:id="rId47"/>
    <sheet name="Resident_Female" sheetId="48" r:id="rId48"/>
    <sheet name="Non_resident_Male" sheetId="49" r:id="rId49"/>
    <sheet name="Non_resident_Female" sheetId="50" r:id="rId50"/>
    <sheet name="Rural_School" sheetId="51" r:id="rId51"/>
    <sheet name="Non_Rural_School" sheetId="52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1" l="1"/>
  <c r="A22" i="1"/>
  <c r="A13" i="1"/>
  <c r="A23" i="52"/>
  <c r="A23" i="51"/>
  <c r="A23" i="50"/>
  <c r="A23" i="49"/>
  <c r="A23" i="48"/>
  <c r="A23" i="47"/>
  <c r="A20" i="46"/>
  <c r="A19" i="45"/>
  <c r="A22" i="44"/>
  <c r="A22" i="43"/>
  <c r="A23" i="42"/>
  <c r="A23" i="41"/>
  <c r="A23" i="40"/>
  <c r="A23" i="39"/>
  <c r="A23" i="38"/>
  <c r="A23" i="37"/>
  <c r="A13" i="36"/>
  <c r="A11" i="35"/>
  <c r="A23" i="34"/>
  <c r="A23" i="33"/>
  <c r="A23" i="32"/>
  <c r="A23" i="31"/>
  <c r="A23" i="30"/>
  <c r="A23" i="29"/>
  <c r="A23" i="28"/>
  <c r="A23" i="27"/>
  <c r="A23" i="26"/>
  <c r="A23" i="25"/>
  <c r="A23" i="24"/>
  <c r="A23" i="23"/>
  <c r="A23" i="22"/>
  <c r="A23" i="21"/>
  <c r="A23" i="20"/>
  <c r="A13" i="19"/>
  <c r="A23" i="18"/>
  <c r="A23" i="17"/>
  <c r="A23" i="16"/>
  <c r="A23" i="15"/>
  <c r="A23" i="14"/>
  <c r="A23" i="13"/>
  <c r="A23" i="12"/>
  <c r="A20" i="11"/>
  <c r="A22" i="10"/>
  <c r="A23" i="9"/>
  <c r="A23" i="8"/>
  <c r="A23" i="7"/>
  <c r="A23" i="6"/>
  <c r="A11" i="5"/>
  <c r="A23" i="4"/>
  <c r="A23" i="3"/>
  <c r="A23" i="2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<sst xmlns="http://schemas.openxmlformats.org/spreadsheetml/2006/main" count="3614" uniqueCount="113">
  <si>
    <t>Contents</t>
  </si>
  <si>
    <t>All</t>
  </si>
  <si>
    <t>Cohort</t>
  </si>
  <si>
    <t>Cohort_Total</t>
  </si>
  <si>
    <t>Spring 2006</t>
  </si>
  <si>
    <t>Spring 2007</t>
  </si>
  <si>
    <t>Spring 2008</t>
  </si>
  <si>
    <t>Spring 2009</t>
  </si>
  <si>
    <t>Spring 2010</t>
  </si>
  <si>
    <t>Spring 2011</t>
  </si>
  <si>
    <t>Spring 2012</t>
  </si>
  <si>
    <t>Spring 2013</t>
  </si>
  <si>
    <t>Spring 2014</t>
  </si>
  <si>
    <t>Spring 2015</t>
  </si>
  <si>
    <t>Spring 2016</t>
  </si>
  <si>
    <t>Spring 2017</t>
  </si>
  <si>
    <t>Spring 2018</t>
  </si>
  <si>
    <t>Spring 2019</t>
  </si>
  <si>
    <t>Spring 2020</t>
  </si>
  <si>
    <t>Spring 2021</t>
  </si>
  <si>
    <t>Four-Year Total</t>
  </si>
  <si>
    <t>Five-Year Total</t>
  </si>
  <si>
    <t>Six-Year Total</t>
  </si>
  <si>
    <t>Four-Year Rate (%)</t>
  </si>
  <si>
    <t>Five-Year Rate (%)</t>
  </si>
  <si>
    <t>Six-Year Rate (%)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</si>
  <si>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</si>
  <si>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</si>
  <si>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</si>
  <si>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</si>
  <si>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</si>
  <si>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</si>
  <si>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</si>
  <si>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</si>
  <si>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</si>
  <si>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</si>
  <si>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</si>
  <si>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</si>
  <si>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</si>
  <si>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</si>
  <si>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</si>
  <si>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</si>
  <si>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</si>
  <si>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</si>
  <si>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Source: SCARF and Saturn Research tables</t>
  </si>
  <si>
    <t>Male</t>
  </si>
  <si>
    <t>Sex</t>
  </si>
  <si>
    <t>M</t>
  </si>
  <si>
    <t>Female</t>
  </si>
  <si>
    <t>F</t>
  </si>
  <si>
    <t>Unknown_Sex</t>
  </si>
  <si>
    <t>U</t>
  </si>
  <si>
    <t>Resident</t>
  </si>
  <si>
    <t>Residency</t>
  </si>
  <si>
    <t>Non_resident</t>
  </si>
  <si>
    <t>Non-Resident</t>
  </si>
  <si>
    <t>URM</t>
  </si>
  <si>
    <t>First_Generation</t>
  </si>
  <si>
    <t>First Generation</t>
  </si>
  <si>
    <t>First Gen</t>
  </si>
  <si>
    <t>Pell</t>
  </si>
  <si>
    <t>Pell Recipient</t>
  </si>
  <si>
    <t>Legacy</t>
  </si>
  <si>
    <t>Race</t>
  </si>
  <si>
    <t>Hispanic</t>
  </si>
  <si>
    <t>Asian</t>
  </si>
  <si>
    <t>Black</t>
  </si>
  <si>
    <t>Black/African American</t>
  </si>
  <si>
    <t>American_Indian</t>
  </si>
  <si>
    <t>American_Indian/Alaskan Native</t>
  </si>
  <si>
    <t>Pacific_Islander</t>
  </si>
  <si>
    <t>Pacific Islander</t>
  </si>
  <si>
    <t>White</t>
  </si>
  <si>
    <t>Two_or_More_Races</t>
  </si>
  <si>
    <t>Two or More ethnics</t>
  </si>
  <si>
    <t>Unknown_Ethnicity</t>
  </si>
  <si>
    <t>Unknown/Did Not Respond</t>
  </si>
  <si>
    <t>Hispanic_Male</t>
  </si>
  <si>
    <t>Hispanic_Female</t>
  </si>
  <si>
    <t>Asian_Male</t>
  </si>
  <si>
    <t>Asian_Female</t>
  </si>
  <si>
    <t>Black_Male</t>
  </si>
  <si>
    <t>Black_Female</t>
  </si>
  <si>
    <t>American_Indian_Male</t>
  </si>
  <si>
    <t>American_Indian_Female</t>
  </si>
  <si>
    <t>Pacific_Islander_Male</t>
  </si>
  <si>
    <t>Pacific_Islander_Female</t>
  </si>
  <si>
    <t>White_Male</t>
  </si>
  <si>
    <t>White_Female</t>
  </si>
  <si>
    <t>Two_or_more_races_Male</t>
  </si>
  <si>
    <t>Two_or_more_races_Female</t>
  </si>
  <si>
    <t>Unknown_Male</t>
  </si>
  <si>
    <t>Unknown_Female</t>
  </si>
  <si>
    <t>URM_Male</t>
  </si>
  <si>
    <t>URM_Female</t>
  </si>
  <si>
    <t>First_Generation_Male</t>
  </si>
  <si>
    <t>First_Generation_Female</t>
  </si>
  <si>
    <t>Pell_Male</t>
  </si>
  <si>
    <t>Pell_Female</t>
  </si>
  <si>
    <t>Legacy_Male</t>
  </si>
  <si>
    <t>Legacy_Female</t>
  </si>
  <si>
    <t>Resident_Male</t>
  </si>
  <si>
    <t>Resident_Female</t>
  </si>
  <si>
    <t>Non_resident_Male</t>
  </si>
  <si>
    <t>Non_resident_Female</t>
  </si>
  <si>
    <t>Rural_School</t>
  </si>
  <si>
    <t>Rurality</t>
  </si>
  <si>
    <t>Rural</t>
  </si>
  <si>
    <t>Non_Rural_School</t>
  </si>
  <si>
    <t>Not Rural</t>
  </si>
  <si>
    <t>Nonresident</t>
  </si>
  <si>
    <t>Nonresident_Male</t>
  </si>
  <si>
    <t>Nonresident_Female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</si>
</sst>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u/>
      <sz val="11"/>
      <color theme="1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FF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BD3"/>
      </patternFill>
    </fill>
    <fill>
      <patternFill patternType="solid">
        <fgColor rgb="FFF5F7F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1"/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3"/>
  <sheetViews>
    <sheetView tabSelected="1" workbookViewId="0"/>
  </sheetViews>
  <sheetFormatPr defaultColWidth="11.42578125" defaultRowHeight="15" x14ac:dyDescent="0.25"/>
  <sheetData>
    <row r="1" spans="1:1" x14ac:dyDescent="0.25">
      <c r="A1" s="2" t="s">
        <v>0</v>
      </c>
    </row>
    <row r="3" spans="1:1" x14ac:dyDescent="0.25">
      <c r="A3" s="1" t="str">
        <f>HYPERLINK("#All!A1", "All")</f>
        <v>All</v>
      </c>
    </row>
    <row r="4" spans="1:1" x14ac:dyDescent="0.25">
      <c r="A4" s="1" t="str">
        <f>HYPERLINK("#Male!A1", "Male")</f>
        <v>Male</v>
      </c>
    </row>
    <row r="5" spans="1:1" x14ac:dyDescent="0.25">
      <c r="A5" s="1" t="str">
        <f>HYPERLINK("#Female!A1", "Female")</f>
        <v>Female</v>
      </c>
    </row>
    <row r="6" spans="1:1" x14ac:dyDescent="0.25">
      <c r="A6" s="1" t="str">
        <f>HYPERLINK("#Unknown_Sex!A1", "Unknown_Sex")</f>
        <v>Unknown_Sex</v>
      </c>
    </row>
    <row r="7" spans="1:1" x14ac:dyDescent="0.25">
      <c r="A7" s="1" t="str">
        <f>HYPERLINK("#Resident!A1", "Resident")</f>
        <v>Resident</v>
      </c>
    </row>
    <row r="8" spans="1:1" x14ac:dyDescent="0.25">
      <c r="A8" s="1" t="str">
        <f>HYPERLINK("#Non_resident!A1", "Non_resident")</f>
        <v>Non_resident</v>
      </c>
    </row>
    <row r="9" spans="1:1" x14ac:dyDescent="0.25">
      <c r="A9" s="1" t="str">
        <f>HYPERLINK("#URM!A1", "URM")</f>
        <v>URM</v>
      </c>
    </row>
    <row r="10" spans="1:1" x14ac:dyDescent="0.25">
      <c r="A10" s="1" t="str">
        <f>HYPERLINK("#First_Generation!A1", "First_Generation")</f>
        <v>First_Generation</v>
      </c>
    </row>
    <row r="11" spans="1:1" x14ac:dyDescent="0.25">
      <c r="A11" s="1" t="str">
        <f>HYPERLINK("#Pell!A1", "Pell")</f>
        <v>Pell</v>
      </c>
    </row>
    <row r="12" spans="1:1" x14ac:dyDescent="0.25">
      <c r="A12" s="1" t="str">
        <f>HYPERLINK("#Legacy!A1", "Legacy")</f>
        <v>Legacy</v>
      </c>
    </row>
    <row r="13" spans="1:1" x14ac:dyDescent="0.25">
      <c r="A13" s="6" t="str">
        <f>HYPERLINK("#Nonresident!A1", "Nonresident")</f>
        <v>Nonresident</v>
      </c>
    </row>
    <row r="14" spans="1:1" x14ac:dyDescent="0.25">
      <c r="A14" s="1" t="str">
        <f>HYPERLINK("#Hispanic!A1", "Hispanic")</f>
        <v>Hispanic</v>
      </c>
    </row>
    <row r="15" spans="1:1" x14ac:dyDescent="0.25">
      <c r="A15" s="1" t="str">
        <f>HYPERLINK("#Asian!A1", "Asian")</f>
        <v>Asian</v>
      </c>
    </row>
    <row r="16" spans="1:1" x14ac:dyDescent="0.25">
      <c r="A16" s="1" t="str">
        <f>HYPERLINK("#Black!A1", "Black")</f>
        <v>Black</v>
      </c>
    </row>
    <row r="17" spans="1:1" x14ac:dyDescent="0.25">
      <c r="A17" s="1" t="str">
        <f>HYPERLINK("#American_Indian!A1", "American_Indian")</f>
        <v>American_Indian</v>
      </c>
    </row>
    <row r="18" spans="1:1" x14ac:dyDescent="0.25">
      <c r="A18" s="1" t="str">
        <f>HYPERLINK("#Pacific_Islander!A1", "Pacific_Islander")</f>
        <v>Pacific_Islander</v>
      </c>
    </row>
    <row r="19" spans="1:1" x14ac:dyDescent="0.25">
      <c r="A19" s="1" t="str">
        <f>HYPERLINK("#White!A1", "White")</f>
        <v>White</v>
      </c>
    </row>
    <row r="20" spans="1:1" x14ac:dyDescent="0.25">
      <c r="A20" s="1" t="str">
        <f>HYPERLINK("#Two_or_More_Races!A1", "Two_or_More_Races")</f>
        <v>Two_or_More_Races</v>
      </c>
    </row>
    <row r="21" spans="1:1" x14ac:dyDescent="0.25">
      <c r="A21" s="1" t="str">
        <f>HYPERLINK("#Unknown_Ethnicity!A1", "Unknown_Ethnicity")</f>
        <v>Unknown_Ethnicity</v>
      </c>
    </row>
    <row r="22" spans="1:1" x14ac:dyDescent="0.25">
      <c r="A22" s="6" t="str">
        <f>HYPERLINK("#Nonresident_Male!A1", "Nonresident_Male")</f>
        <v>Nonresident_Male</v>
      </c>
    </row>
    <row r="23" spans="1:1" x14ac:dyDescent="0.25">
      <c r="A23" s="6" t="str">
        <f>HYPERLINK("#Nonresident_Female!A1", "Nonresident_Female")</f>
        <v>Nonresident_Female</v>
      </c>
    </row>
    <row r="24" spans="1:1" x14ac:dyDescent="0.25">
      <c r="A24" s="1" t="str">
        <f>HYPERLINK("#Hispanic_Male!A1", "Hispanic_Male")</f>
        <v>Hispanic_Male</v>
      </c>
    </row>
    <row r="25" spans="1:1" x14ac:dyDescent="0.25">
      <c r="A25" s="1" t="str">
        <f>HYPERLINK("#Hispanic_Female!A1", "Hispanic_Female")</f>
        <v>Hispanic_Female</v>
      </c>
    </row>
    <row r="26" spans="1:1" x14ac:dyDescent="0.25">
      <c r="A26" s="1" t="str">
        <f>HYPERLINK("#Asian_Male!A1", "Asian_Male")</f>
        <v>Asian_Male</v>
      </c>
    </row>
    <row r="27" spans="1:1" x14ac:dyDescent="0.25">
      <c r="A27" s="1" t="str">
        <f>HYPERLINK("#Asian_Female!A1", "Asian_Female")</f>
        <v>Asian_Female</v>
      </c>
    </row>
    <row r="28" spans="1:1" x14ac:dyDescent="0.25">
      <c r="A28" s="1" t="str">
        <f>HYPERLINK("#Black_Male!A1", "Black_Male")</f>
        <v>Black_Male</v>
      </c>
    </row>
    <row r="29" spans="1:1" x14ac:dyDescent="0.25">
      <c r="A29" s="1" t="str">
        <f>HYPERLINK("#Black_Female!A1", "Black_Female")</f>
        <v>Black_Female</v>
      </c>
    </row>
    <row r="30" spans="1:1" x14ac:dyDescent="0.25">
      <c r="A30" s="1" t="str">
        <f>HYPERLINK("#American_Indian_Male!A1", "American_Indian_Male")</f>
        <v>American_Indian_Male</v>
      </c>
    </row>
    <row r="31" spans="1:1" x14ac:dyDescent="0.25">
      <c r="A31" s="1" t="str">
        <f>HYPERLINK("#American_Indian_Female!A1", "American_Indian_Female")</f>
        <v>American_Indian_Female</v>
      </c>
    </row>
    <row r="32" spans="1:1" x14ac:dyDescent="0.25">
      <c r="A32" s="1" t="str">
        <f>HYPERLINK("#Pacific_Islander_Male!A1", "Pacific_Islander_Male")</f>
        <v>Pacific_Islander_Male</v>
      </c>
    </row>
    <row r="33" spans="1:1" x14ac:dyDescent="0.25">
      <c r="A33" s="1" t="str">
        <f>HYPERLINK("#Pacific_Islander_Female!A1", "Pacific_Islander_Female")</f>
        <v>Pacific_Islander_Female</v>
      </c>
    </row>
    <row r="34" spans="1:1" x14ac:dyDescent="0.25">
      <c r="A34" s="1" t="str">
        <f>HYPERLINK("#White_Male!A1", "White_Male")</f>
        <v>White_Male</v>
      </c>
    </row>
    <row r="35" spans="1:1" x14ac:dyDescent="0.25">
      <c r="A35" s="1" t="str">
        <f>HYPERLINK("#White_Female!A1", "White_Female")</f>
        <v>White_Female</v>
      </c>
    </row>
    <row r="36" spans="1:1" x14ac:dyDescent="0.25">
      <c r="A36" s="1" t="str">
        <f>HYPERLINK("#Two_or_more_races_Male!A1", "Two_or_more_races_Male")</f>
        <v>Two_or_more_races_Male</v>
      </c>
    </row>
    <row r="37" spans="1:1" x14ac:dyDescent="0.25">
      <c r="A37" s="1" t="str">
        <f>HYPERLINK("#Two_or_more_races_Female!A1", "Two_or_more_races_Female")</f>
        <v>Two_or_more_races_Female</v>
      </c>
    </row>
    <row r="38" spans="1:1" x14ac:dyDescent="0.25">
      <c r="A38" s="1" t="str">
        <f>HYPERLINK("#Unknown_Male!A1", "Unknown_Male")</f>
        <v>Unknown_Male</v>
      </c>
    </row>
    <row r="39" spans="1:1" x14ac:dyDescent="0.25">
      <c r="A39" s="1" t="str">
        <f>HYPERLINK("#Unknown_Female!A1", "Unknown_Female")</f>
        <v>Unknown_Female</v>
      </c>
    </row>
    <row r="40" spans="1:1" x14ac:dyDescent="0.25">
      <c r="A40" s="1" t="str">
        <f>HYPERLINK("#URM_Male!A1", "URM_Male")</f>
        <v>URM_Male</v>
      </c>
    </row>
    <row r="41" spans="1:1" x14ac:dyDescent="0.25">
      <c r="A41" s="1" t="str">
        <f>HYPERLINK("#URM_Female!A1", "URM_Female")</f>
        <v>URM_Female</v>
      </c>
    </row>
    <row r="42" spans="1:1" x14ac:dyDescent="0.25">
      <c r="A42" s="1" t="str">
        <f>HYPERLINK("#First_Generation_Male!A1", "First_Generation_Male")</f>
        <v>First_Generation_Male</v>
      </c>
    </row>
    <row r="43" spans="1:1" x14ac:dyDescent="0.25">
      <c r="A43" s="1" t="str">
        <f>HYPERLINK("#First_Generation_Female!A1", "First_Generation_Female")</f>
        <v>First_Generation_Female</v>
      </c>
    </row>
    <row r="44" spans="1:1" x14ac:dyDescent="0.25">
      <c r="A44" s="1" t="str">
        <f>HYPERLINK("#Pell_Male!A1", "Pell_Male")</f>
        <v>Pell_Male</v>
      </c>
    </row>
    <row r="45" spans="1:1" x14ac:dyDescent="0.25">
      <c r="A45" s="1" t="str">
        <f>HYPERLINK("#Pell_Female!A1", "Pell_Female")</f>
        <v>Pell_Female</v>
      </c>
    </row>
    <row r="46" spans="1:1" x14ac:dyDescent="0.25">
      <c r="A46" s="1" t="str">
        <f>HYPERLINK("#Legacy_Male!A1", "Legacy_Male")</f>
        <v>Legacy_Male</v>
      </c>
    </row>
    <row r="47" spans="1:1" x14ac:dyDescent="0.25">
      <c r="A47" s="1" t="str">
        <f>HYPERLINK("#Legacy_Female!A1", "Legacy_Female")</f>
        <v>Legacy_Female</v>
      </c>
    </row>
    <row r="48" spans="1:1" x14ac:dyDescent="0.25">
      <c r="A48" s="1" t="str">
        <f>HYPERLINK("#Resident_Male!A1", "Resident_Male")</f>
        <v>Resident_Male</v>
      </c>
    </row>
    <row r="49" spans="1:1" x14ac:dyDescent="0.25">
      <c r="A49" s="1" t="str">
        <f>HYPERLINK("#Resident_Female!A1", "Resident_Female")</f>
        <v>Resident_Female</v>
      </c>
    </row>
    <row r="50" spans="1:1" x14ac:dyDescent="0.25">
      <c r="A50" s="1" t="str">
        <f>HYPERLINK("#Non_resident_Male!A1", "Non_resident_Male")</f>
        <v>Non_resident_Male</v>
      </c>
    </row>
    <row r="51" spans="1:1" x14ac:dyDescent="0.25">
      <c r="A51" s="1" t="str">
        <f>HYPERLINK("#Non_resident_Female!A1", "Non_resident_Female")</f>
        <v>Non_resident_Female</v>
      </c>
    </row>
    <row r="52" spans="1:1" x14ac:dyDescent="0.25">
      <c r="A52" s="1" t="str">
        <f>HYPERLINK("#Rural_School!A1", "Rural_School")</f>
        <v>Rural_School</v>
      </c>
    </row>
    <row r="53" spans="1:1" x14ac:dyDescent="0.25">
      <c r="A53" s="1" t="str">
        <f>HYPERLINK("#Non_Rural_School!A1", "Non_Rural_School")</f>
        <v>Non_Rural_School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2"/>
  <sheetViews>
    <sheetView workbookViewId="0">
      <selection sqref="A1:Y1"/>
    </sheetView>
  </sheetViews>
  <sheetFormatPr defaultColWidth="11.42578125" defaultRowHeight="15" x14ac:dyDescent="0.25"/>
  <cols>
    <col min="1" max="1" width="40.7109375" customWidth="1"/>
    <col min="2" max="2" width="14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61</v>
      </c>
      <c r="C4">
        <v>321</v>
      </c>
      <c r="F4">
        <v>44</v>
      </c>
      <c r="G4">
        <v>49</v>
      </c>
      <c r="H4">
        <v>28</v>
      </c>
      <c r="I4">
        <v>7</v>
      </c>
      <c r="J4">
        <v>4</v>
      </c>
      <c r="K4">
        <v>1</v>
      </c>
      <c r="L4">
        <v>2</v>
      </c>
      <c r="M4">
        <v>1</v>
      </c>
      <c r="P4">
        <v>1</v>
      </c>
      <c r="Q4">
        <v>2</v>
      </c>
      <c r="R4">
        <v>1</v>
      </c>
      <c r="T4">
        <v>44</v>
      </c>
      <c r="U4">
        <v>93</v>
      </c>
      <c r="V4">
        <v>121</v>
      </c>
      <c r="W4">
        <v>13.7</v>
      </c>
      <c r="X4">
        <v>29</v>
      </c>
      <c r="Y4">
        <v>37.700000000000003</v>
      </c>
    </row>
    <row r="5" spans="1:25" x14ac:dyDescent="0.25">
      <c r="A5" t="s">
        <v>27</v>
      </c>
      <c r="B5" t="s">
        <v>61</v>
      </c>
      <c r="C5">
        <v>301</v>
      </c>
      <c r="F5">
        <v>1</v>
      </c>
      <c r="G5">
        <v>35</v>
      </c>
      <c r="H5">
        <v>77</v>
      </c>
      <c r="I5">
        <v>20</v>
      </c>
      <c r="J5">
        <v>14</v>
      </c>
      <c r="K5">
        <v>3</v>
      </c>
      <c r="L5">
        <v>2</v>
      </c>
      <c r="M5">
        <v>1</v>
      </c>
      <c r="N5">
        <v>2</v>
      </c>
      <c r="P5">
        <v>1</v>
      </c>
      <c r="R5">
        <v>2</v>
      </c>
      <c r="S5">
        <v>1</v>
      </c>
      <c r="T5">
        <v>36</v>
      </c>
      <c r="U5">
        <v>113</v>
      </c>
      <c r="V5">
        <v>133</v>
      </c>
      <c r="W5">
        <v>12</v>
      </c>
      <c r="X5">
        <v>37.5</v>
      </c>
      <c r="Y5">
        <v>44.2</v>
      </c>
    </row>
    <row r="6" spans="1:25" x14ac:dyDescent="0.25">
      <c r="A6" t="s">
        <v>28</v>
      </c>
      <c r="B6" t="s">
        <v>61</v>
      </c>
      <c r="C6">
        <v>285</v>
      </c>
      <c r="G6">
        <v>2</v>
      </c>
      <c r="H6">
        <v>54</v>
      </c>
      <c r="I6">
        <v>72</v>
      </c>
      <c r="J6">
        <v>14</v>
      </c>
      <c r="K6">
        <v>6</v>
      </c>
      <c r="L6">
        <v>1</v>
      </c>
      <c r="M6">
        <v>1</v>
      </c>
      <c r="N6">
        <v>1</v>
      </c>
      <c r="O6">
        <v>2</v>
      </c>
      <c r="Q6">
        <v>1</v>
      </c>
      <c r="T6">
        <v>56</v>
      </c>
      <c r="U6">
        <v>128</v>
      </c>
      <c r="V6">
        <v>142</v>
      </c>
      <c r="W6">
        <v>19.600000000000001</v>
      </c>
      <c r="X6">
        <v>44.9</v>
      </c>
      <c r="Y6">
        <v>49.8</v>
      </c>
    </row>
    <row r="7" spans="1:25" x14ac:dyDescent="0.25">
      <c r="A7" t="s">
        <v>29</v>
      </c>
      <c r="B7" t="s">
        <v>61</v>
      </c>
      <c r="C7">
        <v>361</v>
      </c>
      <c r="H7">
        <v>3</v>
      </c>
      <c r="I7">
        <v>63</v>
      </c>
      <c r="J7">
        <v>83</v>
      </c>
      <c r="K7">
        <v>29</v>
      </c>
      <c r="L7">
        <v>7</v>
      </c>
      <c r="M7">
        <v>6</v>
      </c>
      <c r="N7">
        <v>3</v>
      </c>
      <c r="O7">
        <v>2</v>
      </c>
      <c r="P7">
        <v>2</v>
      </c>
      <c r="Q7">
        <v>1</v>
      </c>
      <c r="R7">
        <v>1</v>
      </c>
      <c r="S7">
        <v>2</v>
      </c>
      <c r="T7">
        <v>66</v>
      </c>
      <c r="U7">
        <v>149</v>
      </c>
      <c r="V7">
        <v>178</v>
      </c>
      <c r="W7">
        <v>18.3</v>
      </c>
      <c r="X7">
        <v>41.3</v>
      </c>
      <c r="Y7">
        <v>49.3</v>
      </c>
    </row>
    <row r="8" spans="1:25" x14ac:dyDescent="0.25">
      <c r="A8" t="s">
        <v>30</v>
      </c>
      <c r="B8" t="s">
        <v>61</v>
      </c>
      <c r="C8">
        <v>356</v>
      </c>
      <c r="I8">
        <v>2</v>
      </c>
      <c r="J8">
        <v>72</v>
      </c>
      <c r="K8">
        <v>85</v>
      </c>
      <c r="L8">
        <v>18</v>
      </c>
      <c r="M8">
        <v>11</v>
      </c>
      <c r="N8">
        <v>6</v>
      </c>
      <c r="O8">
        <v>2</v>
      </c>
      <c r="P8">
        <v>2</v>
      </c>
      <c r="Q8">
        <v>1</v>
      </c>
      <c r="T8">
        <v>74</v>
      </c>
      <c r="U8">
        <v>159</v>
      </c>
      <c r="V8">
        <v>177</v>
      </c>
      <c r="W8">
        <v>20.8</v>
      </c>
      <c r="X8">
        <v>44.7</v>
      </c>
      <c r="Y8">
        <v>49.7</v>
      </c>
    </row>
    <row r="9" spans="1:25" x14ac:dyDescent="0.25">
      <c r="A9" t="s">
        <v>31</v>
      </c>
      <c r="B9" t="s">
        <v>61</v>
      </c>
      <c r="C9">
        <v>432</v>
      </c>
      <c r="J9">
        <v>3</v>
      </c>
      <c r="K9">
        <v>87</v>
      </c>
      <c r="L9">
        <v>79</v>
      </c>
      <c r="M9">
        <v>27</v>
      </c>
      <c r="N9">
        <v>7</v>
      </c>
      <c r="O9">
        <v>3</v>
      </c>
      <c r="P9">
        <v>5</v>
      </c>
      <c r="Q9">
        <v>1</v>
      </c>
      <c r="R9">
        <v>3</v>
      </c>
      <c r="S9">
        <v>1</v>
      </c>
      <c r="T9">
        <v>90</v>
      </c>
      <c r="U9">
        <v>169</v>
      </c>
      <c r="V9">
        <v>196</v>
      </c>
      <c r="W9">
        <v>20.8</v>
      </c>
      <c r="X9">
        <v>39.1</v>
      </c>
      <c r="Y9">
        <v>45.4</v>
      </c>
    </row>
    <row r="10" spans="1:25" x14ac:dyDescent="0.25">
      <c r="A10" t="s">
        <v>32</v>
      </c>
      <c r="B10" t="s">
        <v>61</v>
      </c>
      <c r="C10">
        <v>530</v>
      </c>
      <c r="J10">
        <v>1</v>
      </c>
      <c r="K10">
        <v>4</v>
      </c>
      <c r="L10">
        <v>95</v>
      </c>
      <c r="M10">
        <v>86</v>
      </c>
      <c r="N10">
        <v>28</v>
      </c>
      <c r="O10">
        <v>6</v>
      </c>
      <c r="P10">
        <v>6</v>
      </c>
      <c r="Q10">
        <v>4</v>
      </c>
      <c r="R10">
        <v>2</v>
      </c>
      <c r="S10">
        <v>2</v>
      </c>
      <c r="T10">
        <v>100</v>
      </c>
      <c r="U10">
        <v>186</v>
      </c>
      <c r="V10">
        <v>214</v>
      </c>
      <c r="W10">
        <v>18.899999999999999</v>
      </c>
      <c r="X10">
        <v>35.1</v>
      </c>
      <c r="Y10">
        <v>40.4</v>
      </c>
    </row>
    <row r="11" spans="1:25" x14ac:dyDescent="0.25">
      <c r="A11" t="s">
        <v>33</v>
      </c>
      <c r="B11" t="s">
        <v>61</v>
      </c>
      <c r="C11">
        <v>530</v>
      </c>
      <c r="L11">
        <v>2</v>
      </c>
      <c r="M11">
        <v>101</v>
      </c>
      <c r="N11">
        <v>95</v>
      </c>
      <c r="O11">
        <v>31</v>
      </c>
      <c r="P11">
        <v>18</v>
      </c>
      <c r="Q11">
        <v>9</v>
      </c>
      <c r="R11">
        <v>2</v>
      </c>
      <c r="S11">
        <v>1</v>
      </c>
      <c r="T11">
        <v>103</v>
      </c>
      <c r="U11">
        <v>198</v>
      </c>
      <c r="V11">
        <v>229</v>
      </c>
      <c r="W11">
        <v>19.399999999999999</v>
      </c>
      <c r="X11">
        <v>37.4</v>
      </c>
      <c r="Y11">
        <v>43.2</v>
      </c>
    </row>
    <row r="12" spans="1:25" x14ac:dyDescent="0.25">
      <c r="A12" t="s">
        <v>34</v>
      </c>
      <c r="B12" t="s">
        <v>61</v>
      </c>
      <c r="C12">
        <v>531</v>
      </c>
      <c r="M12">
        <v>4</v>
      </c>
      <c r="N12">
        <v>100</v>
      </c>
      <c r="O12">
        <v>79</v>
      </c>
      <c r="P12">
        <v>36</v>
      </c>
      <c r="Q12">
        <v>10</v>
      </c>
      <c r="R12">
        <v>5</v>
      </c>
      <c r="S12">
        <v>6</v>
      </c>
      <c r="T12">
        <v>104</v>
      </c>
      <c r="U12">
        <v>183</v>
      </c>
      <c r="V12">
        <v>219</v>
      </c>
      <c r="W12">
        <v>19.600000000000001</v>
      </c>
      <c r="X12">
        <v>34.5</v>
      </c>
      <c r="Y12">
        <v>41.2</v>
      </c>
    </row>
    <row r="13" spans="1:25" x14ac:dyDescent="0.25">
      <c r="A13" t="s">
        <v>35</v>
      </c>
      <c r="B13" t="s">
        <v>61</v>
      </c>
      <c r="C13">
        <v>401</v>
      </c>
      <c r="N13">
        <v>5</v>
      </c>
      <c r="O13">
        <v>82</v>
      </c>
      <c r="P13">
        <v>69</v>
      </c>
      <c r="Q13">
        <v>21</v>
      </c>
      <c r="R13">
        <v>11</v>
      </c>
      <c r="S13">
        <v>5</v>
      </c>
      <c r="T13">
        <v>87</v>
      </c>
      <c r="U13">
        <v>156</v>
      </c>
      <c r="V13">
        <v>177</v>
      </c>
      <c r="W13">
        <v>21.7</v>
      </c>
      <c r="X13">
        <v>38.9</v>
      </c>
      <c r="Y13">
        <v>44.1</v>
      </c>
    </row>
    <row r="14" spans="1:25" x14ac:dyDescent="0.25">
      <c r="A14" t="s">
        <v>36</v>
      </c>
      <c r="B14" t="s">
        <v>61</v>
      </c>
      <c r="C14">
        <v>415</v>
      </c>
      <c r="O14">
        <v>8</v>
      </c>
      <c r="P14">
        <v>91</v>
      </c>
      <c r="Q14">
        <v>53</v>
      </c>
      <c r="R14">
        <v>28</v>
      </c>
      <c r="S14">
        <v>14</v>
      </c>
      <c r="T14">
        <v>99</v>
      </c>
      <c r="U14">
        <v>152</v>
      </c>
      <c r="V14">
        <v>180</v>
      </c>
      <c r="W14">
        <v>23.9</v>
      </c>
      <c r="X14">
        <v>36.6</v>
      </c>
      <c r="Y14">
        <v>43.4</v>
      </c>
    </row>
    <row r="15" spans="1:25" x14ac:dyDescent="0.25">
      <c r="A15" t="s">
        <v>37</v>
      </c>
      <c r="B15" t="s">
        <v>61</v>
      </c>
      <c r="C15">
        <v>415</v>
      </c>
      <c r="O15">
        <v>3</v>
      </c>
      <c r="P15">
        <v>8</v>
      </c>
      <c r="Q15">
        <v>93</v>
      </c>
      <c r="R15">
        <v>77</v>
      </c>
      <c r="S15">
        <v>19</v>
      </c>
      <c r="T15">
        <v>104</v>
      </c>
      <c r="U15">
        <v>181</v>
      </c>
      <c r="V15">
        <v>200</v>
      </c>
      <c r="W15">
        <v>25.1</v>
      </c>
      <c r="X15">
        <v>43.6</v>
      </c>
      <c r="Y15">
        <v>48.2</v>
      </c>
    </row>
    <row r="16" spans="1:25" x14ac:dyDescent="0.25">
      <c r="A16" t="s">
        <v>38</v>
      </c>
      <c r="B16" t="s">
        <v>61</v>
      </c>
      <c r="C16">
        <v>377</v>
      </c>
      <c r="P16">
        <v>1</v>
      </c>
      <c r="Q16">
        <v>3</v>
      </c>
      <c r="R16">
        <v>97</v>
      </c>
      <c r="S16">
        <v>49</v>
      </c>
      <c r="T16">
        <v>101</v>
      </c>
      <c r="U16">
        <v>150</v>
      </c>
      <c r="W16">
        <v>26.8</v>
      </c>
      <c r="X16">
        <v>39.799999999999997</v>
      </c>
    </row>
    <row r="17" spans="1:25" x14ac:dyDescent="0.25">
      <c r="A17" t="s">
        <v>39</v>
      </c>
      <c r="B17" t="s">
        <v>61</v>
      </c>
      <c r="C17">
        <v>349</v>
      </c>
      <c r="Q17">
        <v>2</v>
      </c>
      <c r="R17">
        <v>16</v>
      </c>
      <c r="S17">
        <v>79</v>
      </c>
      <c r="T17">
        <v>97</v>
      </c>
      <c r="W17">
        <v>27.8</v>
      </c>
    </row>
    <row r="18" spans="1:25" x14ac:dyDescent="0.25">
      <c r="A18" t="s">
        <v>40</v>
      </c>
      <c r="B18" t="s">
        <v>61</v>
      </c>
      <c r="C18">
        <v>349</v>
      </c>
      <c r="S18">
        <v>11</v>
      </c>
    </row>
    <row r="19" spans="1:25" x14ac:dyDescent="0.25">
      <c r="A19" t="s">
        <v>41</v>
      </c>
      <c r="B19" t="s">
        <v>61</v>
      </c>
      <c r="C19">
        <v>334</v>
      </c>
      <c r="S19">
        <v>2</v>
      </c>
    </row>
    <row r="20" spans="1:25" x14ac:dyDescent="0.25">
      <c r="A20" t="s">
        <v>42</v>
      </c>
      <c r="B20" t="s">
        <v>61</v>
      </c>
      <c r="C20">
        <v>269</v>
      </c>
    </row>
    <row r="21" spans="1:25" x14ac:dyDescent="0.25">
      <c r="A21" s="4" t="s">
        <v>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5" t="str">
        <f>HYPERLINK("#Contents!A1", "Return to Contents")</f>
        <v>Return to Contents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0"/>
  <sheetViews>
    <sheetView workbookViewId="0"/>
  </sheetViews>
  <sheetFormatPr defaultColWidth="11.42578125" defaultRowHeight="15" x14ac:dyDescent="0.25"/>
  <cols>
    <col min="1" max="1" width="40.7109375" customWidth="1"/>
    <col min="2" max="2" width="6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62</v>
      </c>
      <c r="C4">
        <v>35</v>
      </c>
      <c r="F4">
        <v>10</v>
      </c>
      <c r="G4">
        <v>6</v>
      </c>
      <c r="H4">
        <v>1</v>
      </c>
      <c r="I4">
        <v>1</v>
      </c>
      <c r="T4">
        <v>10</v>
      </c>
      <c r="U4">
        <v>16</v>
      </c>
      <c r="V4">
        <v>17</v>
      </c>
      <c r="W4">
        <v>28.6</v>
      </c>
      <c r="X4">
        <v>45.7</v>
      </c>
      <c r="Y4">
        <v>48.6</v>
      </c>
    </row>
    <row r="5" spans="1:25" x14ac:dyDescent="0.25">
      <c r="A5" t="s">
        <v>27</v>
      </c>
      <c r="B5" t="s">
        <v>62</v>
      </c>
      <c r="C5">
        <v>24</v>
      </c>
      <c r="G5">
        <v>5</v>
      </c>
      <c r="H5">
        <v>5</v>
      </c>
      <c r="J5">
        <v>1</v>
      </c>
      <c r="P5">
        <v>1</v>
      </c>
      <c r="T5">
        <v>5</v>
      </c>
      <c r="U5">
        <v>10</v>
      </c>
      <c r="V5">
        <v>10</v>
      </c>
      <c r="W5">
        <v>20.8</v>
      </c>
      <c r="X5">
        <v>41.7</v>
      </c>
      <c r="Y5">
        <v>41.7</v>
      </c>
    </row>
    <row r="6" spans="1:25" x14ac:dyDescent="0.25">
      <c r="A6" t="s">
        <v>28</v>
      </c>
      <c r="B6" t="s">
        <v>62</v>
      </c>
      <c r="C6">
        <v>17</v>
      </c>
      <c r="H6">
        <v>2</v>
      </c>
      <c r="I6">
        <v>9</v>
      </c>
      <c r="T6">
        <v>2</v>
      </c>
      <c r="U6">
        <v>11</v>
      </c>
      <c r="W6">
        <v>11.8</v>
      </c>
      <c r="X6">
        <v>64.7</v>
      </c>
    </row>
    <row r="7" spans="1:25" x14ac:dyDescent="0.25">
      <c r="A7" t="s">
        <v>29</v>
      </c>
      <c r="B7" t="s">
        <v>62</v>
      </c>
      <c r="C7">
        <v>18</v>
      </c>
      <c r="I7">
        <v>3</v>
      </c>
      <c r="J7">
        <v>3</v>
      </c>
      <c r="K7">
        <v>2</v>
      </c>
      <c r="L7">
        <v>2</v>
      </c>
      <c r="T7">
        <v>3</v>
      </c>
      <c r="U7">
        <v>6</v>
      </c>
      <c r="V7">
        <v>8</v>
      </c>
      <c r="W7">
        <v>16.7</v>
      </c>
      <c r="X7">
        <v>33.299999999999997</v>
      </c>
      <c r="Y7">
        <v>44.4</v>
      </c>
    </row>
    <row r="8" spans="1:25" x14ac:dyDescent="0.25">
      <c r="A8" t="s">
        <v>31</v>
      </c>
      <c r="B8" t="s">
        <v>62</v>
      </c>
      <c r="C8">
        <v>1</v>
      </c>
      <c r="K8">
        <v>1</v>
      </c>
      <c r="T8">
        <v>1</v>
      </c>
      <c r="W8">
        <v>100</v>
      </c>
    </row>
    <row r="9" spans="1:25" x14ac:dyDescent="0.25">
      <c r="A9" t="s">
        <v>34</v>
      </c>
      <c r="B9" t="s">
        <v>62</v>
      </c>
      <c r="C9">
        <v>12</v>
      </c>
      <c r="O9">
        <v>2</v>
      </c>
      <c r="P9">
        <v>1</v>
      </c>
      <c r="S9">
        <v>1</v>
      </c>
      <c r="T9">
        <v>0</v>
      </c>
      <c r="U9">
        <v>2</v>
      </c>
      <c r="V9">
        <v>3</v>
      </c>
      <c r="W9">
        <v>0</v>
      </c>
      <c r="X9">
        <v>16.7</v>
      </c>
      <c r="Y9">
        <v>25</v>
      </c>
    </row>
    <row r="10" spans="1:25" x14ac:dyDescent="0.25">
      <c r="A10" t="s">
        <v>35</v>
      </c>
      <c r="B10" t="s">
        <v>62</v>
      </c>
      <c r="C10">
        <v>277</v>
      </c>
      <c r="N10">
        <v>9</v>
      </c>
      <c r="O10">
        <v>64</v>
      </c>
      <c r="P10">
        <v>35</v>
      </c>
      <c r="Q10">
        <v>12</v>
      </c>
      <c r="R10">
        <v>5</v>
      </c>
      <c r="S10">
        <v>3</v>
      </c>
      <c r="T10">
        <v>73</v>
      </c>
      <c r="U10">
        <v>108</v>
      </c>
      <c r="V10">
        <v>120</v>
      </c>
      <c r="W10">
        <v>26.4</v>
      </c>
      <c r="X10">
        <v>39</v>
      </c>
      <c r="Y10">
        <v>43.3</v>
      </c>
    </row>
    <row r="11" spans="1:25" x14ac:dyDescent="0.25">
      <c r="A11" t="s">
        <v>36</v>
      </c>
      <c r="B11" t="s">
        <v>62</v>
      </c>
      <c r="C11">
        <v>318</v>
      </c>
      <c r="O11">
        <v>4</v>
      </c>
      <c r="P11">
        <v>88</v>
      </c>
      <c r="Q11">
        <v>39</v>
      </c>
      <c r="R11">
        <v>13</v>
      </c>
      <c r="S11">
        <v>5</v>
      </c>
      <c r="T11">
        <v>92</v>
      </c>
      <c r="U11">
        <v>131</v>
      </c>
      <c r="V11">
        <v>144</v>
      </c>
      <c r="W11">
        <v>28.9</v>
      </c>
      <c r="X11">
        <v>41.2</v>
      </c>
      <c r="Y11">
        <v>45.3</v>
      </c>
    </row>
    <row r="12" spans="1:25" x14ac:dyDescent="0.25">
      <c r="A12" t="s">
        <v>37</v>
      </c>
      <c r="B12" t="s">
        <v>62</v>
      </c>
      <c r="C12">
        <v>357</v>
      </c>
      <c r="O12">
        <v>5</v>
      </c>
      <c r="P12">
        <v>15</v>
      </c>
      <c r="Q12">
        <v>86</v>
      </c>
      <c r="R12">
        <v>48</v>
      </c>
      <c r="S12">
        <v>14</v>
      </c>
      <c r="T12">
        <v>106</v>
      </c>
      <c r="U12">
        <v>154</v>
      </c>
      <c r="V12">
        <v>168</v>
      </c>
      <c r="W12">
        <v>29.7</v>
      </c>
      <c r="X12">
        <v>43.1</v>
      </c>
      <c r="Y12">
        <v>47.1</v>
      </c>
    </row>
    <row r="13" spans="1:25" x14ac:dyDescent="0.25">
      <c r="A13" t="s">
        <v>38</v>
      </c>
      <c r="B13" t="s">
        <v>62</v>
      </c>
      <c r="C13">
        <v>362</v>
      </c>
      <c r="P13">
        <v>2</v>
      </c>
      <c r="Q13">
        <v>13</v>
      </c>
      <c r="R13">
        <v>102</v>
      </c>
      <c r="S13">
        <v>58</v>
      </c>
      <c r="T13">
        <v>117</v>
      </c>
      <c r="U13">
        <v>175</v>
      </c>
      <c r="W13">
        <v>32.299999999999997</v>
      </c>
      <c r="X13">
        <v>48.3</v>
      </c>
    </row>
    <row r="14" spans="1:25" x14ac:dyDescent="0.25">
      <c r="A14" t="s">
        <v>39</v>
      </c>
      <c r="B14" t="s">
        <v>62</v>
      </c>
      <c r="C14">
        <v>391</v>
      </c>
      <c r="Q14">
        <v>4</v>
      </c>
      <c r="R14">
        <v>14</v>
      </c>
      <c r="S14">
        <v>114</v>
      </c>
      <c r="T14">
        <v>132</v>
      </c>
      <c r="W14">
        <v>33.799999999999997</v>
      </c>
    </row>
    <row r="15" spans="1:25" x14ac:dyDescent="0.25">
      <c r="A15" t="s">
        <v>40</v>
      </c>
      <c r="B15" t="s">
        <v>62</v>
      </c>
      <c r="C15">
        <v>375</v>
      </c>
      <c r="R15">
        <v>1</v>
      </c>
      <c r="S15">
        <v>12</v>
      </c>
    </row>
    <row r="16" spans="1:25" x14ac:dyDescent="0.25">
      <c r="A16" t="s">
        <v>41</v>
      </c>
      <c r="B16" t="s">
        <v>62</v>
      </c>
      <c r="C16">
        <v>346</v>
      </c>
      <c r="S16">
        <v>4</v>
      </c>
    </row>
    <row r="17" spans="1:25" x14ac:dyDescent="0.25">
      <c r="A17" t="s">
        <v>42</v>
      </c>
      <c r="B17" t="s">
        <v>62</v>
      </c>
      <c r="C17">
        <v>317</v>
      </c>
    </row>
    <row r="18" spans="1:25" x14ac:dyDescent="0.25">
      <c r="A18" t="s">
        <v>43</v>
      </c>
      <c r="B18" t="s">
        <v>62</v>
      </c>
      <c r="C18">
        <v>268</v>
      </c>
    </row>
    <row r="19" spans="1:25" x14ac:dyDescent="0.25">
      <c r="A19" s="4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5" t="str">
        <f>HYPERLINK("#Contents!A1", "Return to Contents")</f>
        <v>Return to Contents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workbookViewId="0">
      <selection activeCell="A2" sqref="A2"/>
    </sheetView>
  </sheetViews>
  <sheetFormatPr defaultColWidth="11.42578125" defaultRowHeight="15" x14ac:dyDescent="0.25"/>
  <cols>
    <col min="1" max="1" width="40.7109375" customWidth="1"/>
    <col min="2" max="2" width="18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110</v>
      </c>
      <c r="C4">
        <v>6</v>
      </c>
      <c r="F4">
        <v>2</v>
      </c>
      <c r="T4">
        <v>2</v>
      </c>
      <c r="W4">
        <v>33.299999999999997</v>
      </c>
    </row>
    <row r="5" spans="1:25" x14ac:dyDescent="0.25">
      <c r="A5" t="s">
        <v>27</v>
      </c>
      <c r="B5" t="s">
        <v>110</v>
      </c>
      <c r="C5">
        <v>5</v>
      </c>
      <c r="G5">
        <v>2</v>
      </c>
      <c r="T5">
        <v>2</v>
      </c>
      <c r="W5">
        <v>40</v>
      </c>
    </row>
    <row r="6" spans="1:25" x14ac:dyDescent="0.25">
      <c r="A6" t="s">
        <v>28</v>
      </c>
      <c r="B6" t="s">
        <v>110</v>
      </c>
      <c r="C6">
        <v>10</v>
      </c>
      <c r="G6">
        <v>2</v>
      </c>
      <c r="I6">
        <v>1</v>
      </c>
      <c r="T6">
        <v>2</v>
      </c>
      <c r="U6">
        <v>3</v>
      </c>
      <c r="W6">
        <v>20</v>
      </c>
      <c r="X6">
        <v>30</v>
      </c>
    </row>
    <row r="7" spans="1:25" x14ac:dyDescent="0.25">
      <c r="A7" t="s">
        <v>29</v>
      </c>
      <c r="B7" t="s">
        <v>110</v>
      </c>
      <c r="C7">
        <v>29</v>
      </c>
      <c r="G7">
        <v>2</v>
      </c>
      <c r="I7">
        <v>6</v>
      </c>
      <c r="J7">
        <v>3</v>
      </c>
      <c r="K7">
        <v>3</v>
      </c>
      <c r="L7">
        <v>1</v>
      </c>
      <c r="T7">
        <v>8</v>
      </c>
      <c r="U7">
        <v>11</v>
      </c>
      <c r="V7">
        <v>14</v>
      </c>
      <c r="W7">
        <v>27.6</v>
      </c>
      <c r="X7">
        <v>37.9</v>
      </c>
      <c r="Y7">
        <v>48.3</v>
      </c>
    </row>
    <row r="8" spans="1:25" x14ac:dyDescent="0.25">
      <c r="A8" t="s">
        <v>30</v>
      </c>
      <c r="B8" t="s">
        <v>110</v>
      </c>
      <c r="C8">
        <v>28</v>
      </c>
      <c r="H8">
        <v>3</v>
      </c>
      <c r="I8">
        <v>8</v>
      </c>
      <c r="J8">
        <v>1</v>
      </c>
      <c r="K8">
        <v>3</v>
      </c>
      <c r="L8">
        <v>1</v>
      </c>
      <c r="N8">
        <v>1</v>
      </c>
      <c r="T8">
        <v>12</v>
      </c>
      <c r="U8">
        <v>15</v>
      </c>
      <c r="V8">
        <v>16</v>
      </c>
      <c r="W8">
        <v>42.9</v>
      </c>
      <c r="X8">
        <v>53.6</v>
      </c>
      <c r="Y8">
        <v>57.1</v>
      </c>
    </row>
    <row r="9" spans="1:25" x14ac:dyDescent="0.25">
      <c r="A9" t="s">
        <v>31</v>
      </c>
      <c r="B9" t="s">
        <v>110</v>
      </c>
      <c r="C9">
        <v>12</v>
      </c>
      <c r="L9">
        <v>3</v>
      </c>
      <c r="M9">
        <v>1</v>
      </c>
      <c r="T9">
        <v>0</v>
      </c>
      <c r="U9">
        <v>3</v>
      </c>
      <c r="V9">
        <v>4</v>
      </c>
      <c r="W9">
        <v>0</v>
      </c>
      <c r="X9">
        <v>25</v>
      </c>
      <c r="Y9">
        <v>33.299999999999997</v>
      </c>
    </row>
    <row r="10" spans="1:25" x14ac:dyDescent="0.25">
      <c r="A10" t="s">
        <v>32</v>
      </c>
      <c r="B10" t="s">
        <v>110</v>
      </c>
      <c r="C10">
        <v>22</v>
      </c>
      <c r="K10">
        <v>1</v>
      </c>
      <c r="L10">
        <v>3</v>
      </c>
      <c r="M10">
        <v>3</v>
      </c>
      <c r="T10">
        <v>4</v>
      </c>
      <c r="U10">
        <v>7</v>
      </c>
      <c r="W10">
        <v>18.2</v>
      </c>
      <c r="X10">
        <v>31.8</v>
      </c>
    </row>
    <row r="11" spans="1:25" x14ac:dyDescent="0.25">
      <c r="A11" t="s">
        <v>33</v>
      </c>
      <c r="B11" t="s">
        <v>110</v>
      </c>
      <c r="C11">
        <v>11</v>
      </c>
      <c r="L11">
        <v>1</v>
      </c>
      <c r="M11">
        <v>1</v>
      </c>
      <c r="N11">
        <v>2</v>
      </c>
      <c r="T11">
        <v>2</v>
      </c>
      <c r="U11">
        <v>4</v>
      </c>
      <c r="W11">
        <v>18.2</v>
      </c>
      <c r="X11">
        <v>36.4</v>
      </c>
    </row>
    <row r="12" spans="1:25" x14ac:dyDescent="0.25">
      <c r="A12" t="s">
        <v>34</v>
      </c>
      <c r="B12" t="s">
        <v>110</v>
      </c>
      <c r="C12">
        <v>24</v>
      </c>
      <c r="L12">
        <v>1</v>
      </c>
      <c r="M12">
        <v>3</v>
      </c>
      <c r="N12">
        <v>3</v>
      </c>
      <c r="O12">
        <v>6</v>
      </c>
      <c r="P12">
        <v>1</v>
      </c>
      <c r="Q12">
        <v>1</v>
      </c>
      <c r="T12">
        <v>7</v>
      </c>
      <c r="U12">
        <v>13</v>
      </c>
      <c r="V12">
        <v>14</v>
      </c>
      <c r="W12">
        <v>29.2</v>
      </c>
      <c r="X12">
        <v>54.2</v>
      </c>
      <c r="Y12">
        <v>58.3</v>
      </c>
    </row>
    <row r="13" spans="1:25" x14ac:dyDescent="0.25">
      <c r="A13" t="s">
        <v>35</v>
      </c>
      <c r="B13" t="s">
        <v>110</v>
      </c>
      <c r="C13">
        <v>31</v>
      </c>
      <c r="N13">
        <v>1</v>
      </c>
      <c r="O13">
        <v>5</v>
      </c>
      <c r="P13">
        <v>2</v>
      </c>
      <c r="T13">
        <v>6</v>
      </c>
      <c r="U13">
        <v>8</v>
      </c>
      <c r="W13">
        <v>19.399999999999999</v>
      </c>
      <c r="X13">
        <v>25.8</v>
      </c>
    </row>
    <row r="14" spans="1:25" x14ac:dyDescent="0.25">
      <c r="A14" t="s">
        <v>36</v>
      </c>
      <c r="B14" t="s">
        <v>110</v>
      </c>
      <c r="C14">
        <v>31</v>
      </c>
      <c r="O14">
        <v>3</v>
      </c>
      <c r="P14">
        <v>5</v>
      </c>
      <c r="Q14">
        <v>7</v>
      </c>
      <c r="R14">
        <v>1</v>
      </c>
      <c r="T14">
        <v>8</v>
      </c>
      <c r="U14">
        <v>15</v>
      </c>
      <c r="V14">
        <v>16</v>
      </c>
      <c r="W14">
        <v>25.8</v>
      </c>
      <c r="X14">
        <v>48.4</v>
      </c>
      <c r="Y14">
        <v>51.6</v>
      </c>
    </row>
    <row r="15" spans="1:25" x14ac:dyDescent="0.25">
      <c r="A15" t="s">
        <v>37</v>
      </c>
      <c r="B15" t="s">
        <v>110</v>
      </c>
      <c r="C15">
        <v>23</v>
      </c>
      <c r="Q15">
        <v>6</v>
      </c>
      <c r="R15">
        <v>7</v>
      </c>
      <c r="S15">
        <v>1</v>
      </c>
      <c r="T15">
        <v>6</v>
      </c>
      <c r="U15">
        <v>13</v>
      </c>
      <c r="V15">
        <v>14</v>
      </c>
      <c r="W15">
        <v>26.1</v>
      </c>
      <c r="X15">
        <v>56.5</v>
      </c>
      <c r="Y15">
        <v>60.9</v>
      </c>
    </row>
    <row r="16" spans="1:25" x14ac:dyDescent="0.25">
      <c r="A16" t="s">
        <v>38</v>
      </c>
      <c r="B16" t="s">
        <v>110</v>
      </c>
      <c r="C16">
        <v>12</v>
      </c>
      <c r="R16">
        <v>4</v>
      </c>
      <c r="S16">
        <v>2</v>
      </c>
      <c r="T16">
        <v>4</v>
      </c>
      <c r="U16">
        <v>6</v>
      </c>
      <c r="W16">
        <v>33.299999999999997</v>
      </c>
      <c r="X16">
        <v>50</v>
      </c>
    </row>
    <row r="17" spans="1:25" x14ac:dyDescent="0.25">
      <c r="A17" t="s">
        <v>39</v>
      </c>
      <c r="B17" t="s">
        <v>110</v>
      </c>
      <c r="C17">
        <v>14</v>
      </c>
      <c r="S17">
        <v>3</v>
      </c>
      <c r="T17">
        <v>3</v>
      </c>
      <c r="W17">
        <v>21.4</v>
      </c>
    </row>
    <row r="18" spans="1:25" x14ac:dyDescent="0.25">
      <c r="A18" t="s">
        <v>40</v>
      </c>
      <c r="B18" t="s">
        <v>110</v>
      </c>
      <c r="C18">
        <v>23</v>
      </c>
      <c r="S18">
        <v>2</v>
      </c>
    </row>
    <row r="19" spans="1:25" x14ac:dyDescent="0.25">
      <c r="A19" t="s">
        <v>41</v>
      </c>
      <c r="B19" t="s">
        <v>110</v>
      </c>
      <c r="C19">
        <v>12</v>
      </c>
    </row>
    <row r="20" spans="1:25" x14ac:dyDescent="0.25">
      <c r="A20" t="s">
        <v>42</v>
      </c>
      <c r="B20" t="s">
        <v>110</v>
      </c>
      <c r="C20">
        <v>11</v>
      </c>
    </row>
    <row r="21" spans="1:25" x14ac:dyDescent="0.25">
      <c r="A21" t="s">
        <v>43</v>
      </c>
      <c r="B21" t="s">
        <v>110</v>
      </c>
      <c r="C21">
        <v>13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64</v>
      </c>
      <c r="C4">
        <v>49</v>
      </c>
      <c r="F4">
        <v>7</v>
      </c>
      <c r="G4">
        <v>8</v>
      </c>
      <c r="H4">
        <v>5</v>
      </c>
      <c r="Q4">
        <v>1</v>
      </c>
      <c r="R4">
        <v>1</v>
      </c>
      <c r="T4">
        <v>7</v>
      </c>
      <c r="U4">
        <v>15</v>
      </c>
      <c r="V4">
        <v>20</v>
      </c>
      <c r="W4">
        <v>14.3</v>
      </c>
      <c r="X4">
        <v>30.6</v>
      </c>
      <c r="Y4">
        <v>40.799999999999997</v>
      </c>
    </row>
    <row r="5" spans="1:25" x14ac:dyDescent="0.25">
      <c r="A5" t="s">
        <v>27</v>
      </c>
      <c r="B5" t="s">
        <v>64</v>
      </c>
      <c r="C5">
        <v>55</v>
      </c>
      <c r="F5">
        <v>1</v>
      </c>
      <c r="G5">
        <v>7</v>
      </c>
      <c r="H5">
        <v>14</v>
      </c>
      <c r="I5">
        <v>3</v>
      </c>
      <c r="J5">
        <v>3</v>
      </c>
      <c r="K5">
        <v>2</v>
      </c>
      <c r="P5">
        <v>1</v>
      </c>
      <c r="S5">
        <v>1</v>
      </c>
      <c r="T5">
        <v>8</v>
      </c>
      <c r="U5">
        <v>22</v>
      </c>
      <c r="V5">
        <v>25</v>
      </c>
      <c r="W5">
        <v>14.5</v>
      </c>
      <c r="X5">
        <v>40</v>
      </c>
      <c r="Y5">
        <v>45.5</v>
      </c>
    </row>
    <row r="6" spans="1:25" x14ac:dyDescent="0.25">
      <c r="A6" t="s">
        <v>28</v>
      </c>
      <c r="B6" t="s">
        <v>64</v>
      </c>
      <c r="C6">
        <v>68</v>
      </c>
      <c r="G6">
        <v>1</v>
      </c>
      <c r="H6">
        <v>10</v>
      </c>
      <c r="I6">
        <v>20</v>
      </c>
      <c r="J6">
        <v>5</v>
      </c>
      <c r="K6">
        <v>1</v>
      </c>
      <c r="T6">
        <v>11</v>
      </c>
      <c r="U6">
        <v>31</v>
      </c>
      <c r="V6">
        <v>36</v>
      </c>
      <c r="W6">
        <v>16.2</v>
      </c>
      <c r="X6">
        <v>45.6</v>
      </c>
      <c r="Y6">
        <v>52.9</v>
      </c>
    </row>
    <row r="7" spans="1:25" x14ac:dyDescent="0.25">
      <c r="A7" t="s">
        <v>29</v>
      </c>
      <c r="B7" t="s">
        <v>64</v>
      </c>
      <c r="C7">
        <v>104</v>
      </c>
      <c r="I7">
        <v>19</v>
      </c>
      <c r="J7">
        <v>20</v>
      </c>
      <c r="K7">
        <v>5</v>
      </c>
      <c r="L7">
        <v>3</v>
      </c>
      <c r="N7">
        <v>2</v>
      </c>
      <c r="O7">
        <v>1</v>
      </c>
      <c r="P7">
        <v>2</v>
      </c>
      <c r="S7">
        <v>1</v>
      </c>
      <c r="T7">
        <v>19</v>
      </c>
      <c r="U7">
        <v>39</v>
      </c>
      <c r="V7">
        <v>44</v>
      </c>
      <c r="W7">
        <v>18.3</v>
      </c>
      <c r="X7">
        <v>37.5</v>
      </c>
      <c r="Y7">
        <v>42.3</v>
      </c>
    </row>
    <row r="8" spans="1:25" x14ac:dyDescent="0.25">
      <c r="A8" t="s">
        <v>30</v>
      </c>
      <c r="B8" t="s">
        <v>64</v>
      </c>
      <c r="C8">
        <v>79</v>
      </c>
      <c r="J8">
        <v>15</v>
      </c>
      <c r="K8">
        <v>24</v>
      </c>
      <c r="L8">
        <v>2</v>
      </c>
      <c r="M8">
        <v>5</v>
      </c>
      <c r="N8">
        <v>1</v>
      </c>
      <c r="O8">
        <v>1</v>
      </c>
      <c r="P8">
        <v>1</v>
      </c>
      <c r="T8">
        <v>15</v>
      </c>
      <c r="U8">
        <v>39</v>
      </c>
      <c r="V8">
        <v>41</v>
      </c>
      <c r="W8">
        <v>19</v>
      </c>
      <c r="X8">
        <v>49.4</v>
      </c>
      <c r="Y8">
        <v>51.9</v>
      </c>
    </row>
    <row r="9" spans="1:25" x14ac:dyDescent="0.25">
      <c r="A9" t="s">
        <v>31</v>
      </c>
      <c r="B9" t="s">
        <v>64</v>
      </c>
      <c r="C9">
        <v>102</v>
      </c>
      <c r="K9">
        <v>20</v>
      </c>
      <c r="L9">
        <v>25</v>
      </c>
      <c r="M9">
        <v>10</v>
      </c>
      <c r="O9">
        <v>3</v>
      </c>
      <c r="R9">
        <v>2</v>
      </c>
      <c r="S9">
        <v>1</v>
      </c>
      <c r="T9">
        <v>20</v>
      </c>
      <c r="U9">
        <v>45</v>
      </c>
      <c r="V9">
        <v>55</v>
      </c>
      <c r="W9">
        <v>19.600000000000001</v>
      </c>
      <c r="X9">
        <v>44.1</v>
      </c>
      <c r="Y9">
        <v>53.9</v>
      </c>
    </row>
    <row r="10" spans="1:25" x14ac:dyDescent="0.25">
      <c r="A10" t="s">
        <v>32</v>
      </c>
      <c r="B10" t="s">
        <v>64</v>
      </c>
      <c r="C10">
        <v>151</v>
      </c>
      <c r="L10">
        <v>30</v>
      </c>
      <c r="M10">
        <v>28</v>
      </c>
      <c r="N10">
        <v>12</v>
      </c>
      <c r="O10">
        <v>3</v>
      </c>
      <c r="P10">
        <v>1</v>
      </c>
      <c r="R10">
        <v>1</v>
      </c>
      <c r="T10">
        <v>30</v>
      </c>
      <c r="U10">
        <v>58</v>
      </c>
      <c r="V10">
        <v>70</v>
      </c>
      <c r="W10">
        <v>19.899999999999999</v>
      </c>
      <c r="X10">
        <v>38.4</v>
      </c>
      <c r="Y10">
        <v>46.4</v>
      </c>
    </row>
    <row r="11" spans="1:25" x14ac:dyDescent="0.25">
      <c r="A11" t="s">
        <v>33</v>
      </c>
      <c r="B11" t="s">
        <v>64</v>
      </c>
      <c r="C11">
        <v>132</v>
      </c>
      <c r="M11">
        <v>37</v>
      </c>
      <c r="N11">
        <v>27</v>
      </c>
      <c r="O11">
        <v>6</v>
      </c>
      <c r="P11">
        <v>7</v>
      </c>
      <c r="Q11">
        <v>3</v>
      </c>
      <c r="R11">
        <v>1</v>
      </c>
      <c r="T11">
        <v>37</v>
      </c>
      <c r="U11">
        <v>64</v>
      </c>
      <c r="V11">
        <v>70</v>
      </c>
      <c r="W11">
        <v>28</v>
      </c>
      <c r="X11">
        <v>48.5</v>
      </c>
      <c r="Y11">
        <v>53</v>
      </c>
    </row>
    <row r="12" spans="1:25" x14ac:dyDescent="0.25">
      <c r="A12" t="s">
        <v>34</v>
      </c>
      <c r="B12" t="s">
        <v>64</v>
      </c>
      <c r="C12">
        <v>88</v>
      </c>
      <c r="N12">
        <v>18</v>
      </c>
      <c r="O12">
        <v>13</v>
      </c>
      <c r="P12">
        <v>6</v>
      </c>
      <c r="Q12">
        <v>2</v>
      </c>
      <c r="R12">
        <v>1</v>
      </c>
      <c r="S12">
        <v>1</v>
      </c>
      <c r="T12">
        <v>18</v>
      </c>
      <c r="U12">
        <v>31</v>
      </c>
      <c r="V12">
        <v>37</v>
      </c>
      <c r="W12">
        <v>20.5</v>
      </c>
      <c r="X12">
        <v>35.200000000000003</v>
      </c>
      <c r="Y12">
        <v>42</v>
      </c>
    </row>
    <row r="13" spans="1:25" x14ac:dyDescent="0.25">
      <c r="A13" t="s">
        <v>35</v>
      </c>
      <c r="B13" t="s">
        <v>64</v>
      </c>
      <c r="C13">
        <v>62</v>
      </c>
      <c r="N13">
        <v>1</v>
      </c>
      <c r="O13">
        <v>13</v>
      </c>
      <c r="P13">
        <v>13</v>
      </c>
      <c r="Q13">
        <v>2</v>
      </c>
      <c r="R13">
        <v>2</v>
      </c>
      <c r="T13">
        <v>14</v>
      </c>
      <c r="U13">
        <v>27</v>
      </c>
      <c r="V13">
        <v>29</v>
      </c>
      <c r="W13">
        <v>22.6</v>
      </c>
      <c r="X13">
        <v>43.5</v>
      </c>
      <c r="Y13">
        <v>46.8</v>
      </c>
    </row>
    <row r="14" spans="1:25" x14ac:dyDescent="0.25">
      <c r="A14" t="s">
        <v>36</v>
      </c>
      <c r="B14" t="s">
        <v>64</v>
      </c>
      <c r="C14">
        <v>94</v>
      </c>
      <c r="P14">
        <v>19</v>
      </c>
      <c r="Q14">
        <v>20</v>
      </c>
      <c r="R14">
        <v>3</v>
      </c>
      <c r="S14">
        <v>3</v>
      </c>
      <c r="T14">
        <v>19</v>
      </c>
      <c r="U14">
        <v>39</v>
      </c>
      <c r="V14">
        <v>42</v>
      </c>
      <c r="W14">
        <v>20.2</v>
      </c>
      <c r="X14">
        <v>41.5</v>
      </c>
      <c r="Y14">
        <v>44.7</v>
      </c>
    </row>
    <row r="15" spans="1:25" x14ac:dyDescent="0.25">
      <c r="A15" t="s">
        <v>37</v>
      </c>
      <c r="B15" t="s">
        <v>64</v>
      </c>
      <c r="C15">
        <v>123</v>
      </c>
      <c r="P15">
        <v>2</v>
      </c>
      <c r="Q15">
        <v>25</v>
      </c>
      <c r="R15">
        <v>31</v>
      </c>
      <c r="S15">
        <v>5</v>
      </c>
      <c r="T15">
        <v>27</v>
      </c>
      <c r="U15">
        <v>58</v>
      </c>
      <c r="V15">
        <v>63</v>
      </c>
      <c r="W15">
        <v>22</v>
      </c>
      <c r="X15">
        <v>47.2</v>
      </c>
      <c r="Y15">
        <v>51.2</v>
      </c>
    </row>
    <row r="16" spans="1:25" x14ac:dyDescent="0.25">
      <c r="A16" t="s">
        <v>38</v>
      </c>
      <c r="B16" t="s">
        <v>64</v>
      </c>
      <c r="C16">
        <v>172</v>
      </c>
      <c r="Q16">
        <v>2</v>
      </c>
      <c r="R16">
        <v>53</v>
      </c>
      <c r="S16">
        <v>27</v>
      </c>
      <c r="T16">
        <v>55</v>
      </c>
      <c r="U16">
        <v>82</v>
      </c>
      <c r="W16">
        <v>32</v>
      </c>
      <c r="X16">
        <v>47.7</v>
      </c>
    </row>
    <row r="17" spans="1:25" x14ac:dyDescent="0.25">
      <c r="A17" t="s">
        <v>39</v>
      </c>
      <c r="B17" t="s">
        <v>64</v>
      </c>
      <c r="C17">
        <v>136</v>
      </c>
      <c r="R17">
        <v>2</v>
      </c>
      <c r="S17">
        <v>31</v>
      </c>
      <c r="T17">
        <v>33</v>
      </c>
      <c r="W17">
        <v>24.3</v>
      </c>
    </row>
    <row r="18" spans="1:25" x14ac:dyDescent="0.25">
      <c r="A18" t="s">
        <v>40</v>
      </c>
      <c r="B18" t="s">
        <v>64</v>
      </c>
      <c r="C18">
        <v>155</v>
      </c>
      <c r="S18">
        <v>5</v>
      </c>
    </row>
    <row r="19" spans="1:25" x14ac:dyDescent="0.25">
      <c r="A19" t="s">
        <v>41</v>
      </c>
      <c r="B19" t="s">
        <v>64</v>
      </c>
      <c r="C19">
        <v>186</v>
      </c>
    </row>
    <row r="20" spans="1:25" x14ac:dyDescent="0.25">
      <c r="A20" t="s">
        <v>42</v>
      </c>
      <c r="B20" t="s">
        <v>64</v>
      </c>
      <c r="C20">
        <v>150</v>
      </c>
    </row>
    <row r="21" spans="1:25" x14ac:dyDescent="0.25">
      <c r="A21" t="s">
        <v>43</v>
      </c>
      <c r="B21" t="s">
        <v>64</v>
      </c>
      <c r="C21">
        <v>109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65</v>
      </c>
      <c r="C4">
        <v>12</v>
      </c>
      <c r="F4">
        <v>3</v>
      </c>
      <c r="G4">
        <v>2</v>
      </c>
      <c r="T4">
        <v>3</v>
      </c>
      <c r="U4">
        <v>5</v>
      </c>
      <c r="W4">
        <v>25</v>
      </c>
      <c r="X4">
        <v>41.7</v>
      </c>
    </row>
    <row r="5" spans="1:25" x14ac:dyDescent="0.25">
      <c r="A5" t="s">
        <v>27</v>
      </c>
      <c r="B5" t="s">
        <v>65</v>
      </c>
      <c r="C5">
        <v>22</v>
      </c>
      <c r="G5">
        <v>4</v>
      </c>
      <c r="H5">
        <v>3</v>
      </c>
      <c r="I5">
        <v>3</v>
      </c>
      <c r="J5">
        <v>2</v>
      </c>
      <c r="T5">
        <v>4</v>
      </c>
      <c r="U5">
        <v>7</v>
      </c>
      <c r="V5">
        <v>10</v>
      </c>
      <c r="W5">
        <v>18.2</v>
      </c>
      <c r="X5">
        <v>31.8</v>
      </c>
      <c r="Y5">
        <v>45.5</v>
      </c>
    </row>
    <row r="6" spans="1:25" x14ac:dyDescent="0.25">
      <c r="A6" t="s">
        <v>28</v>
      </c>
      <c r="B6" t="s">
        <v>65</v>
      </c>
      <c r="C6">
        <v>20</v>
      </c>
      <c r="H6">
        <v>3</v>
      </c>
      <c r="I6">
        <v>2</v>
      </c>
      <c r="J6">
        <v>2</v>
      </c>
      <c r="T6">
        <v>3</v>
      </c>
      <c r="U6">
        <v>5</v>
      </c>
      <c r="V6">
        <v>7</v>
      </c>
      <c r="W6">
        <v>15</v>
      </c>
      <c r="X6">
        <v>25</v>
      </c>
      <c r="Y6">
        <v>35</v>
      </c>
    </row>
    <row r="7" spans="1:25" x14ac:dyDescent="0.25">
      <c r="A7" t="s">
        <v>29</v>
      </c>
      <c r="B7" t="s">
        <v>65</v>
      </c>
      <c r="C7">
        <v>24</v>
      </c>
      <c r="I7">
        <v>4</v>
      </c>
      <c r="J7">
        <v>6</v>
      </c>
      <c r="N7">
        <v>1</v>
      </c>
      <c r="T7">
        <v>4</v>
      </c>
      <c r="U7">
        <v>10</v>
      </c>
      <c r="V7">
        <v>10</v>
      </c>
      <c r="W7">
        <v>16.7</v>
      </c>
      <c r="X7">
        <v>41.7</v>
      </c>
      <c r="Y7">
        <v>41.7</v>
      </c>
    </row>
    <row r="8" spans="1:25" x14ac:dyDescent="0.25">
      <c r="A8" t="s">
        <v>30</v>
      </c>
      <c r="B8" t="s">
        <v>65</v>
      </c>
      <c r="C8">
        <v>25</v>
      </c>
      <c r="I8">
        <v>1</v>
      </c>
      <c r="J8">
        <v>5</v>
      </c>
      <c r="K8">
        <v>3</v>
      </c>
      <c r="L8">
        <v>3</v>
      </c>
      <c r="T8">
        <v>6</v>
      </c>
      <c r="U8">
        <v>9</v>
      </c>
      <c r="V8">
        <v>12</v>
      </c>
      <c r="W8">
        <v>24</v>
      </c>
      <c r="X8">
        <v>36</v>
      </c>
      <c r="Y8">
        <v>48</v>
      </c>
    </row>
    <row r="9" spans="1:25" x14ac:dyDescent="0.25">
      <c r="A9" t="s">
        <v>31</v>
      </c>
      <c r="B9" t="s">
        <v>65</v>
      </c>
      <c r="C9">
        <v>29</v>
      </c>
      <c r="K9">
        <v>7</v>
      </c>
      <c r="L9">
        <v>6</v>
      </c>
      <c r="M9">
        <v>1</v>
      </c>
      <c r="T9">
        <v>7</v>
      </c>
      <c r="U9">
        <v>13</v>
      </c>
      <c r="V9">
        <v>14</v>
      </c>
      <c r="W9">
        <v>24.1</v>
      </c>
      <c r="X9">
        <v>44.8</v>
      </c>
      <c r="Y9">
        <v>48.3</v>
      </c>
    </row>
    <row r="10" spans="1:25" x14ac:dyDescent="0.25">
      <c r="A10" t="s">
        <v>32</v>
      </c>
      <c r="B10" t="s">
        <v>65</v>
      </c>
      <c r="C10">
        <v>27</v>
      </c>
      <c r="L10">
        <v>4</v>
      </c>
      <c r="M10">
        <v>4</v>
      </c>
      <c r="O10">
        <v>1</v>
      </c>
      <c r="T10">
        <v>4</v>
      </c>
      <c r="U10">
        <v>8</v>
      </c>
      <c r="V10">
        <v>8</v>
      </c>
      <c r="W10">
        <v>14.8</v>
      </c>
      <c r="X10">
        <v>29.6</v>
      </c>
      <c r="Y10">
        <v>29.6</v>
      </c>
    </row>
    <row r="11" spans="1:25" x14ac:dyDescent="0.25">
      <c r="A11" t="s">
        <v>33</v>
      </c>
      <c r="B11" t="s">
        <v>65</v>
      </c>
      <c r="C11">
        <v>36</v>
      </c>
      <c r="M11">
        <v>9</v>
      </c>
      <c r="N11">
        <v>3</v>
      </c>
      <c r="O11">
        <v>4</v>
      </c>
      <c r="T11">
        <v>9</v>
      </c>
      <c r="U11">
        <v>12</v>
      </c>
      <c r="V11">
        <v>16</v>
      </c>
      <c r="W11">
        <v>25</v>
      </c>
      <c r="X11">
        <v>33.299999999999997</v>
      </c>
      <c r="Y11">
        <v>44.4</v>
      </c>
    </row>
    <row r="12" spans="1:25" x14ac:dyDescent="0.25">
      <c r="A12" t="s">
        <v>34</v>
      </c>
      <c r="B12" t="s">
        <v>65</v>
      </c>
      <c r="C12">
        <v>51</v>
      </c>
      <c r="M12">
        <v>1</v>
      </c>
      <c r="N12">
        <v>9</v>
      </c>
      <c r="O12">
        <v>8</v>
      </c>
      <c r="P12">
        <v>4</v>
      </c>
      <c r="T12">
        <v>10</v>
      </c>
      <c r="U12">
        <v>18</v>
      </c>
      <c r="V12">
        <v>22</v>
      </c>
      <c r="W12">
        <v>19.600000000000001</v>
      </c>
      <c r="X12">
        <v>35.299999999999997</v>
      </c>
      <c r="Y12">
        <v>43.1</v>
      </c>
    </row>
    <row r="13" spans="1:25" x14ac:dyDescent="0.25">
      <c r="A13" t="s">
        <v>35</v>
      </c>
      <c r="B13" t="s">
        <v>65</v>
      </c>
      <c r="C13">
        <v>40</v>
      </c>
      <c r="O13">
        <v>10</v>
      </c>
      <c r="P13">
        <v>10</v>
      </c>
      <c r="Q13">
        <v>1</v>
      </c>
      <c r="S13">
        <v>1</v>
      </c>
      <c r="T13">
        <v>10</v>
      </c>
      <c r="U13">
        <v>20</v>
      </c>
      <c r="V13">
        <v>21</v>
      </c>
      <c r="W13">
        <v>25</v>
      </c>
      <c r="X13">
        <v>50</v>
      </c>
      <c r="Y13">
        <v>52.5</v>
      </c>
    </row>
    <row r="14" spans="1:25" x14ac:dyDescent="0.25">
      <c r="A14" t="s">
        <v>36</v>
      </c>
      <c r="B14" t="s">
        <v>65</v>
      </c>
      <c r="C14">
        <v>46</v>
      </c>
      <c r="O14">
        <v>1</v>
      </c>
      <c r="P14">
        <v>9</v>
      </c>
      <c r="Q14">
        <v>4</v>
      </c>
      <c r="R14">
        <v>4</v>
      </c>
      <c r="S14">
        <v>1</v>
      </c>
      <c r="T14">
        <v>10</v>
      </c>
      <c r="U14">
        <v>14</v>
      </c>
      <c r="V14">
        <v>18</v>
      </c>
      <c r="W14">
        <v>21.7</v>
      </c>
      <c r="X14">
        <v>30.4</v>
      </c>
      <c r="Y14">
        <v>39.1</v>
      </c>
    </row>
    <row r="15" spans="1:25" x14ac:dyDescent="0.25">
      <c r="A15" t="s">
        <v>37</v>
      </c>
      <c r="B15" t="s">
        <v>65</v>
      </c>
      <c r="C15">
        <v>63</v>
      </c>
      <c r="Q15">
        <v>19</v>
      </c>
      <c r="R15">
        <v>8</v>
      </c>
      <c r="S15">
        <v>2</v>
      </c>
      <c r="T15">
        <v>19</v>
      </c>
      <c r="U15">
        <v>27</v>
      </c>
      <c r="V15">
        <v>29</v>
      </c>
      <c r="W15">
        <v>30.2</v>
      </c>
      <c r="X15">
        <v>42.9</v>
      </c>
      <c r="Y15">
        <v>46</v>
      </c>
    </row>
    <row r="16" spans="1:25" x14ac:dyDescent="0.25">
      <c r="A16" t="s">
        <v>38</v>
      </c>
      <c r="B16" t="s">
        <v>65</v>
      </c>
      <c r="C16">
        <v>44</v>
      </c>
      <c r="R16">
        <v>13</v>
      </c>
      <c r="S16">
        <v>4</v>
      </c>
      <c r="T16">
        <v>13</v>
      </c>
      <c r="U16">
        <v>17</v>
      </c>
      <c r="W16">
        <v>29.5</v>
      </c>
      <c r="X16">
        <v>38.6</v>
      </c>
    </row>
    <row r="17" spans="1:25" x14ac:dyDescent="0.25">
      <c r="A17" t="s">
        <v>39</v>
      </c>
      <c r="B17" t="s">
        <v>65</v>
      </c>
      <c r="C17">
        <v>53</v>
      </c>
      <c r="R17">
        <v>2</v>
      </c>
      <c r="S17">
        <v>21</v>
      </c>
      <c r="T17">
        <v>23</v>
      </c>
      <c r="W17">
        <v>43.4</v>
      </c>
    </row>
    <row r="18" spans="1:25" x14ac:dyDescent="0.25">
      <c r="A18" t="s">
        <v>40</v>
      </c>
      <c r="B18" t="s">
        <v>65</v>
      </c>
      <c r="C18">
        <v>29</v>
      </c>
    </row>
    <row r="19" spans="1:25" x14ac:dyDescent="0.25">
      <c r="A19" t="s">
        <v>41</v>
      </c>
      <c r="B19" t="s">
        <v>65</v>
      </c>
      <c r="C19">
        <v>23</v>
      </c>
    </row>
    <row r="20" spans="1:25" x14ac:dyDescent="0.25">
      <c r="A20" t="s">
        <v>42</v>
      </c>
      <c r="B20" t="s">
        <v>65</v>
      </c>
      <c r="C20">
        <v>18</v>
      </c>
    </row>
    <row r="21" spans="1:25" x14ac:dyDescent="0.25">
      <c r="A21" t="s">
        <v>43</v>
      </c>
      <c r="B21" t="s">
        <v>65</v>
      </c>
      <c r="C21">
        <v>11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22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67</v>
      </c>
      <c r="C4">
        <v>13</v>
      </c>
      <c r="G4">
        <v>2</v>
      </c>
      <c r="H4">
        <v>1</v>
      </c>
      <c r="I4">
        <v>1</v>
      </c>
      <c r="T4">
        <v>0</v>
      </c>
      <c r="U4">
        <v>2</v>
      </c>
      <c r="V4">
        <v>3</v>
      </c>
      <c r="W4">
        <v>0</v>
      </c>
      <c r="X4">
        <v>15.4</v>
      </c>
      <c r="Y4">
        <v>23.1</v>
      </c>
    </row>
    <row r="5" spans="1:25" x14ac:dyDescent="0.25">
      <c r="A5" t="s">
        <v>27</v>
      </c>
      <c r="B5" t="s">
        <v>67</v>
      </c>
      <c r="C5">
        <v>23</v>
      </c>
      <c r="G5">
        <v>2</v>
      </c>
      <c r="H5">
        <v>3</v>
      </c>
      <c r="J5">
        <v>1</v>
      </c>
      <c r="T5">
        <v>2</v>
      </c>
      <c r="U5">
        <v>5</v>
      </c>
      <c r="V5">
        <v>5</v>
      </c>
      <c r="W5">
        <v>8.6999999999999993</v>
      </c>
      <c r="X5">
        <v>21.7</v>
      </c>
      <c r="Y5">
        <v>21.7</v>
      </c>
    </row>
    <row r="6" spans="1:25" x14ac:dyDescent="0.25">
      <c r="A6" t="s">
        <v>28</v>
      </c>
      <c r="B6" t="s">
        <v>67</v>
      </c>
      <c r="C6">
        <v>14</v>
      </c>
      <c r="I6">
        <v>4</v>
      </c>
      <c r="J6">
        <v>1</v>
      </c>
      <c r="K6">
        <v>1</v>
      </c>
      <c r="T6">
        <v>0</v>
      </c>
      <c r="U6">
        <v>4</v>
      </c>
      <c r="V6">
        <v>5</v>
      </c>
      <c r="W6">
        <v>0</v>
      </c>
      <c r="X6">
        <v>28.6</v>
      </c>
      <c r="Y6">
        <v>35.700000000000003</v>
      </c>
    </row>
    <row r="7" spans="1:25" x14ac:dyDescent="0.25">
      <c r="A7" t="s">
        <v>29</v>
      </c>
      <c r="B7" t="s">
        <v>67</v>
      </c>
      <c r="C7">
        <v>17</v>
      </c>
      <c r="I7">
        <v>3</v>
      </c>
      <c r="J7">
        <v>3</v>
      </c>
      <c r="K7">
        <v>1</v>
      </c>
      <c r="L7">
        <v>1</v>
      </c>
      <c r="M7">
        <v>2</v>
      </c>
      <c r="T7">
        <v>3</v>
      </c>
      <c r="U7">
        <v>6</v>
      </c>
      <c r="V7">
        <v>7</v>
      </c>
      <c r="W7">
        <v>17.600000000000001</v>
      </c>
      <c r="X7">
        <v>35.299999999999997</v>
      </c>
      <c r="Y7">
        <v>41.2</v>
      </c>
    </row>
    <row r="8" spans="1:25" x14ac:dyDescent="0.25">
      <c r="A8" t="s">
        <v>30</v>
      </c>
      <c r="B8" t="s">
        <v>67</v>
      </c>
      <c r="C8">
        <v>25</v>
      </c>
      <c r="J8">
        <v>1</v>
      </c>
      <c r="K8">
        <v>7</v>
      </c>
      <c r="L8">
        <v>1</v>
      </c>
      <c r="N8">
        <v>1</v>
      </c>
      <c r="T8">
        <v>1</v>
      </c>
      <c r="U8">
        <v>8</v>
      </c>
      <c r="V8">
        <v>9</v>
      </c>
      <c r="W8">
        <v>4</v>
      </c>
      <c r="X8">
        <v>32</v>
      </c>
      <c r="Y8">
        <v>36</v>
      </c>
    </row>
    <row r="9" spans="1:25" x14ac:dyDescent="0.25">
      <c r="A9" t="s">
        <v>31</v>
      </c>
      <c r="B9" t="s">
        <v>67</v>
      </c>
      <c r="C9">
        <v>34</v>
      </c>
      <c r="K9">
        <v>4</v>
      </c>
      <c r="L9">
        <v>3</v>
      </c>
      <c r="M9">
        <v>4</v>
      </c>
      <c r="N9">
        <v>1</v>
      </c>
      <c r="R9">
        <v>1</v>
      </c>
      <c r="T9">
        <v>4</v>
      </c>
      <c r="U9">
        <v>7</v>
      </c>
      <c r="V9">
        <v>11</v>
      </c>
      <c r="W9">
        <v>11.8</v>
      </c>
      <c r="X9">
        <v>20.6</v>
      </c>
      <c r="Y9">
        <v>32.4</v>
      </c>
    </row>
    <row r="10" spans="1:25" x14ac:dyDescent="0.25">
      <c r="A10" t="s">
        <v>32</v>
      </c>
      <c r="B10" t="s">
        <v>67</v>
      </c>
      <c r="C10">
        <v>43</v>
      </c>
      <c r="L10">
        <v>5</v>
      </c>
      <c r="M10">
        <v>6</v>
      </c>
      <c r="N10">
        <v>2</v>
      </c>
      <c r="T10">
        <v>5</v>
      </c>
      <c r="U10">
        <v>11</v>
      </c>
      <c r="V10">
        <v>13</v>
      </c>
      <c r="W10">
        <v>11.6</v>
      </c>
      <c r="X10">
        <v>25.6</v>
      </c>
      <c r="Y10">
        <v>30.2</v>
      </c>
    </row>
    <row r="11" spans="1:25" x14ac:dyDescent="0.25">
      <c r="A11" t="s">
        <v>33</v>
      </c>
      <c r="B11" t="s">
        <v>67</v>
      </c>
      <c r="C11">
        <v>32</v>
      </c>
      <c r="M11">
        <v>1</v>
      </c>
      <c r="N11">
        <v>6</v>
      </c>
      <c r="O11">
        <v>3</v>
      </c>
      <c r="P11">
        <v>2</v>
      </c>
      <c r="T11">
        <v>1</v>
      </c>
      <c r="U11">
        <v>7</v>
      </c>
      <c r="V11">
        <v>10</v>
      </c>
      <c r="W11">
        <v>3.1</v>
      </c>
      <c r="X11">
        <v>21.9</v>
      </c>
      <c r="Y11">
        <v>31.3</v>
      </c>
    </row>
    <row r="12" spans="1:25" x14ac:dyDescent="0.25">
      <c r="A12" t="s">
        <v>34</v>
      </c>
      <c r="B12" t="s">
        <v>67</v>
      </c>
      <c r="C12">
        <v>64</v>
      </c>
      <c r="N12">
        <v>5</v>
      </c>
      <c r="O12">
        <v>9</v>
      </c>
      <c r="P12">
        <v>4</v>
      </c>
      <c r="R12">
        <v>1</v>
      </c>
      <c r="T12">
        <v>5</v>
      </c>
      <c r="U12">
        <v>14</v>
      </c>
      <c r="V12">
        <v>18</v>
      </c>
      <c r="W12">
        <v>7.8</v>
      </c>
      <c r="X12">
        <v>21.9</v>
      </c>
      <c r="Y12">
        <v>28.1</v>
      </c>
    </row>
    <row r="13" spans="1:25" x14ac:dyDescent="0.25">
      <c r="A13" t="s">
        <v>35</v>
      </c>
      <c r="B13" t="s">
        <v>67</v>
      </c>
      <c r="C13">
        <v>47</v>
      </c>
      <c r="M13">
        <v>1</v>
      </c>
      <c r="O13">
        <v>6</v>
      </c>
      <c r="P13">
        <v>8</v>
      </c>
      <c r="T13">
        <v>7</v>
      </c>
      <c r="U13">
        <v>15</v>
      </c>
      <c r="W13">
        <v>14.9</v>
      </c>
      <c r="X13">
        <v>31.9</v>
      </c>
    </row>
    <row r="14" spans="1:25" x14ac:dyDescent="0.25">
      <c r="A14" t="s">
        <v>36</v>
      </c>
      <c r="B14" t="s">
        <v>67</v>
      </c>
      <c r="C14">
        <v>34</v>
      </c>
      <c r="O14">
        <v>1</v>
      </c>
      <c r="P14">
        <v>2</v>
      </c>
      <c r="Q14">
        <v>3</v>
      </c>
      <c r="R14">
        <v>2</v>
      </c>
      <c r="S14">
        <v>2</v>
      </c>
      <c r="T14">
        <v>3</v>
      </c>
      <c r="U14">
        <v>6</v>
      </c>
      <c r="V14">
        <v>8</v>
      </c>
      <c r="W14">
        <v>8.8000000000000007</v>
      </c>
      <c r="X14">
        <v>17.600000000000001</v>
      </c>
      <c r="Y14">
        <v>23.5</v>
      </c>
    </row>
    <row r="15" spans="1:25" x14ac:dyDescent="0.25">
      <c r="A15" t="s">
        <v>37</v>
      </c>
      <c r="B15" t="s">
        <v>67</v>
      </c>
      <c r="C15">
        <v>46</v>
      </c>
      <c r="P15">
        <v>1</v>
      </c>
      <c r="Q15">
        <v>7</v>
      </c>
      <c r="R15">
        <v>6</v>
      </c>
      <c r="S15">
        <v>1</v>
      </c>
      <c r="T15">
        <v>8</v>
      </c>
      <c r="U15">
        <v>14</v>
      </c>
      <c r="V15">
        <v>15</v>
      </c>
      <c r="W15">
        <v>17.399999999999999</v>
      </c>
      <c r="X15">
        <v>30.4</v>
      </c>
      <c r="Y15">
        <v>32.6</v>
      </c>
    </row>
    <row r="16" spans="1:25" x14ac:dyDescent="0.25">
      <c r="A16" t="s">
        <v>38</v>
      </c>
      <c r="B16" t="s">
        <v>67</v>
      </c>
      <c r="C16">
        <v>42</v>
      </c>
      <c r="R16">
        <v>5</v>
      </c>
      <c r="S16">
        <v>2</v>
      </c>
      <c r="T16">
        <v>5</v>
      </c>
      <c r="U16">
        <v>7</v>
      </c>
      <c r="W16">
        <v>11.9</v>
      </c>
      <c r="X16">
        <v>16.7</v>
      </c>
    </row>
    <row r="17" spans="1:25" x14ac:dyDescent="0.25">
      <c r="A17" t="s">
        <v>39</v>
      </c>
      <c r="B17" t="s">
        <v>67</v>
      </c>
      <c r="C17">
        <v>33</v>
      </c>
      <c r="R17">
        <v>3</v>
      </c>
      <c r="S17">
        <v>5</v>
      </c>
      <c r="T17">
        <v>8</v>
      </c>
      <c r="W17">
        <v>24.2</v>
      </c>
    </row>
    <row r="18" spans="1:25" x14ac:dyDescent="0.25">
      <c r="A18" t="s">
        <v>40</v>
      </c>
      <c r="B18" t="s">
        <v>67</v>
      </c>
      <c r="C18">
        <v>29</v>
      </c>
    </row>
    <row r="19" spans="1:25" x14ac:dyDescent="0.25">
      <c r="A19" t="s">
        <v>41</v>
      </c>
      <c r="B19" t="s">
        <v>67</v>
      </c>
      <c r="C19">
        <v>16</v>
      </c>
    </row>
    <row r="20" spans="1:25" x14ac:dyDescent="0.25">
      <c r="A20" t="s">
        <v>42</v>
      </c>
      <c r="B20" t="s">
        <v>67</v>
      </c>
      <c r="C20">
        <v>32</v>
      </c>
    </row>
    <row r="21" spans="1:25" x14ac:dyDescent="0.25">
      <c r="A21" t="s">
        <v>43</v>
      </c>
      <c r="B21" t="s">
        <v>67</v>
      </c>
      <c r="C21">
        <v>18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30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69</v>
      </c>
      <c r="C4">
        <v>14</v>
      </c>
      <c r="F4">
        <v>1</v>
      </c>
      <c r="G4">
        <v>1</v>
      </c>
      <c r="I4">
        <v>1</v>
      </c>
      <c r="T4">
        <v>1</v>
      </c>
      <c r="U4">
        <v>2</v>
      </c>
      <c r="V4">
        <v>2</v>
      </c>
      <c r="W4">
        <v>7.1</v>
      </c>
      <c r="X4">
        <v>14.3</v>
      </c>
      <c r="Y4">
        <v>14.3</v>
      </c>
    </row>
    <row r="5" spans="1:25" x14ac:dyDescent="0.25">
      <c r="A5" t="s">
        <v>27</v>
      </c>
      <c r="B5" t="s">
        <v>69</v>
      </c>
      <c r="C5">
        <v>15</v>
      </c>
      <c r="G5">
        <v>1</v>
      </c>
      <c r="H5">
        <v>5</v>
      </c>
      <c r="I5">
        <v>2</v>
      </c>
      <c r="T5">
        <v>1</v>
      </c>
      <c r="U5">
        <v>6</v>
      </c>
      <c r="V5">
        <v>8</v>
      </c>
      <c r="W5">
        <v>6.7</v>
      </c>
      <c r="X5">
        <v>40</v>
      </c>
      <c r="Y5">
        <v>53.3</v>
      </c>
    </row>
    <row r="6" spans="1:25" x14ac:dyDescent="0.25">
      <c r="A6" t="s">
        <v>28</v>
      </c>
      <c r="B6" t="s">
        <v>69</v>
      </c>
      <c r="C6">
        <v>14</v>
      </c>
      <c r="H6">
        <v>1</v>
      </c>
      <c r="I6">
        <v>3</v>
      </c>
      <c r="J6">
        <v>1</v>
      </c>
      <c r="T6">
        <v>1</v>
      </c>
      <c r="U6">
        <v>4</v>
      </c>
      <c r="V6">
        <v>5</v>
      </c>
      <c r="W6">
        <v>7.1</v>
      </c>
      <c r="X6">
        <v>28.6</v>
      </c>
      <c r="Y6">
        <v>35.700000000000003</v>
      </c>
    </row>
    <row r="7" spans="1:25" x14ac:dyDescent="0.25">
      <c r="A7" t="s">
        <v>29</v>
      </c>
      <c r="B7" t="s">
        <v>69</v>
      </c>
      <c r="C7">
        <v>13</v>
      </c>
      <c r="I7">
        <v>1</v>
      </c>
      <c r="J7">
        <v>3</v>
      </c>
      <c r="K7">
        <v>1</v>
      </c>
      <c r="T7">
        <v>1</v>
      </c>
      <c r="U7">
        <v>4</v>
      </c>
      <c r="V7">
        <v>5</v>
      </c>
      <c r="W7">
        <v>7.7</v>
      </c>
      <c r="X7">
        <v>30.8</v>
      </c>
      <c r="Y7">
        <v>38.5</v>
      </c>
    </row>
    <row r="8" spans="1:25" x14ac:dyDescent="0.25">
      <c r="A8" t="s">
        <v>30</v>
      </c>
      <c r="B8" t="s">
        <v>69</v>
      </c>
      <c r="C8">
        <v>15</v>
      </c>
      <c r="J8">
        <v>3</v>
      </c>
      <c r="K8">
        <v>1</v>
      </c>
      <c r="M8">
        <v>1</v>
      </c>
      <c r="T8">
        <v>3</v>
      </c>
      <c r="U8">
        <v>4</v>
      </c>
      <c r="V8">
        <v>4</v>
      </c>
      <c r="W8">
        <v>20</v>
      </c>
      <c r="X8">
        <v>26.7</v>
      </c>
      <c r="Y8">
        <v>26.7</v>
      </c>
    </row>
    <row r="9" spans="1:25" x14ac:dyDescent="0.25">
      <c r="A9" t="s">
        <v>31</v>
      </c>
      <c r="B9" t="s">
        <v>69</v>
      </c>
      <c r="C9">
        <v>18</v>
      </c>
      <c r="K9">
        <v>5</v>
      </c>
      <c r="L9">
        <v>1</v>
      </c>
      <c r="T9">
        <v>5</v>
      </c>
      <c r="U9">
        <v>6</v>
      </c>
      <c r="W9">
        <v>27.8</v>
      </c>
      <c r="X9">
        <v>33.299999999999997</v>
      </c>
    </row>
    <row r="10" spans="1:25" x14ac:dyDescent="0.25">
      <c r="A10" t="s">
        <v>32</v>
      </c>
      <c r="B10" t="s">
        <v>69</v>
      </c>
      <c r="C10">
        <v>18</v>
      </c>
      <c r="L10">
        <v>3</v>
      </c>
      <c r="M10">
        <v>4</v>
      </c>
      <c r="O10">
        <v>2</v>
      </c>
      <c r="T10">
        <v>3</v>
      </c>
      <c r="U10">
        <v>7</v>
      </c>
      <c r="V10">
        <v>7</v>
      </c>
      <c r="W10">
        <v>16.7</v>
      </c>
      <c r="X10">
        <v>38.9</v>
      </c>
      <c r="Y10">
        <v>38.9</v>
      </c>
    </row>
    <row r="11" spans="1:25" x14ac:dyDescent="0.25">
      <c r="A11" t="s">
        <v>33</v>
      </c>
      <c r="B11" t="s">
        <v>69</v>
      </c>
      <c r="C11">
        <v>23</v>
      </c>
      <c r="M11">
        <v>3</v>
      </c>
      <c r="O11">
        <v>1</v>
      </c>
      <c r="Q11">
        <v>1</v>
      </c>
      <c r="R11">
        <v>1</v>
      </c>
      <c r="T11">
        <v>3</v>
      </c>
      <c r="U11">
        <v>3</v>
      </c>
      <c r="V11">
        <v>4</v>
      </c>
      <c r="W11">
        <v>13</v>
      </c>
      <c r="X11">
        <v>13</v>
      </c>
      <c r="Y11">
        <v>17.399999999999999</v>
      </c>
    </row>
    <row r="12" spans="1:25" x14ac:dyDescent="0.25">
      <c r="A12" t="s">
        <v>34</v>
      </c>
      <c r="B12" t="s">
        <v>69</v>
      </c>
      <c r="C12">
        <v>22</v>
      </c>
      <c r="N12">
        <v>4</v>
      </c>
      <c r="O12">
        <v>1</v>
      </c>
      <c r="R12">
        <v>1</v>
      </c>
      <c r="T12">
        <v>4</v>
      </c>
      <c r="U12">
        <v>5</v>
      </c>
      <c r="V12">
        <v>5</v>
      </c>
      <c r="W12">
        <v>18.2</v>
      </c>
      <c r="X12">
        <v>22.7</v>
      </c>
      <c r="Y12">
        <v>22.7</v>
      </c>
    </row>
    <row r="13" spans="1:25" x14ac:dyDescent="0.25">
      <c r="A13" t="s">
        <v>35</v>
      </c>
      <c r="B13" t="s">
        <v>69</v>
      </c>
      <c r="C13">
        <v>21</v>
      </c>
      <c r="O13">
        <v>4</v>
      </c>
      <c r="P13">
        <v>1</v>
      </c>
      <c r="Q13">
        <v>3</v>
      </c>
      <c r="S13">
        <v>1</v>
      </c>
      <c r="T13">
        <v>4</v>
      </c>
      <c r="U13">
        <v>5</v>
      </c>
      <c r="V13">
        <v>8</v>
      </c>
      <c r="W13">
        <v>19</v>
      </c>
      <c r="X13">
        <v>23.8</v>
      </c>
      <c r="Y13">
        <v>38.1</v>
      </c>
    </row>
    <row r="14" spans="1:25" x14ac:dyDescent="0.25">
      <c r="A14" t="s">
        <v>36</v>
      </c>
      <c r="B14" t="s">
        <v>69</v>
      </c>
      <c r="C14">
        <v>17</v>
      </c>
      <c r="P14">
        <v>3</v>
      </c>
      <c r="Q14">
        <v>4</v>
      </c>
      <c r="R14">
        <v>1</v>
      </c>
      <c r="T14">
        <v>3</v>
      </c>
      <c r="U14">
        <v>7</v>
      </c>
      <c r="V14">
        <v>8</v>
      </c>
      <c r="W14">
        <v>17.600000000000001</v>
      </c>
      <c r="X14">
        <v>41.2</v>
      </c>
      <c r="Y14">
        <v>47.1</v>
      </c>
    </row>
    <row r="15" spans="1:25" x14ac:dyDescent="0.25">
      <c r="A15" t="s">
        <v>37</v>
      </c>
      <c r="B15" t="s">
        <v>69</v>
      </c>
      <c r="C15">
        <v>12</v>
      </c>
      <c r="Q15">
        <v>1</v>
      </c>
      <c r="R15">
        <v>1</v>
      </c>
      <c r="S15">
        <v>2</v>
      </c>
      <c r="T15">
        <v>1</v>
      </c>
      <c r="U15">
        <v>2</v>
      </c>
      <c r="V15">
        <v>4</v>
      </c>
      <c r="W15">
        <v>8.3000000000000007</v>
      </c>
      <c r="X15">
        <v>16.7</v>
      </c>
      <c r="Y15">
        <v>33.299999999999997</v>
      </c>
    </row>
    <row r="16" spans="1:25" x14ac:dyDescent="0.25">
      <c r="A16" t="s">
        <v>38</v>
      </c>
      <c r="B16" t="s">
        <v>69</v>
      </c>
      <c r="C16">
        <v>10</v>
      </c>
      <c r="Q16">
        <v>1</v>
      </c>
      <c r="R16">
        <v>2</v>
      </c>
      <c r="S16">
        <v>2</v>
      </c>
      <c r="T16">
        <v>3</v>
      </c>
      <c r="U16">
        <v>5</v>
      </c>
      <c r="W16">
        <v>30</v>
      </c>
      <c r="X16">
        <v>50</v>
      </c>
    </row>
    <row r="17" spans="1:25" x14ac:dyDescent="0.25">
      <c r="A17" t="s">
        <v>39</v>
      </c>
      <c r="B17" t="s">
        <v>69</v>
      </c>
      <c r="C17">
        <v>12</v>
      </c>
      <c r="S17">
        <v>4</v>
      </c>
      <c r="T17">
        <v>4</v>
      </c>
      <c r="W17">
        <v>33.299999999999997</v>
      </c>
    </row>
    <row r="18" spans="1:25" x14ac:dyDescent="0.25">
      <c r="A18" t="s">
        <v>40</v>
      </c>
      <c r="B18" t="s">
        <v>69</v>
      </c>
      <c r="C18">
        <v>9</v>
      </c>
      <c r="S18">
        <v>1</v>
      </c>
    </row>
    <row r="19" spans="1:25" x14ac:dyDescent="0.25">
      <c r="A19" t="s">
        <v>41</v>
      </c>
      <c r="B19" t="s">
        <v>69</v>
      </c>
      <c r="C19">
        <v>7</v>
      </c>
    </row>
    <row r="20" spans="1:25" x14ac:dyDescent="0.25">
      <c r="A20" t="s">
        <v>42</v>
      </c>
      <c r="B20" t="s">
        <v>69</v>
      </c>
      <c r="C20">
        <v>9</v>
      </c>
    </row>
    <row r="21" spans="1:25" x14ac:dyDescent="0.25">
      <c r="A21" t="s">
        <v>43</v>
      </c>
      <c r="B21" t="s">
        <v>69</v>
      </c>
      <c r="C21">
        <v>9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71</v>
      </c>
      <c r="C4">
        <v>16</v>
      </c>
      <c r="G4">
        <v>1</v>
      </c>
      <c r="H4">
        <v>1</v>
      </c>
      <c r="T4">
        <v>0</v>
      </c>
      <c r="U4">
        <v>1</v>
      </c>
      <c r="V4">
        <v>2</v>
      </c>
      <c r="W4">
        <v>0</v>
      </c>
      <c r="X4">
        <v>6.3</v>
      </c>
      <c r="Y4">
        <v>12.5</v>
      </c>
    </row>
    <row r="5" spans="1:25" x14ac:dyDescent="0.25">
      <c r="A5" t="s">
        <v>27</v>
      </c>
      <c r="B5" t="s">
        <v>71</v>
      </c>
      <c r="C5">
        <v>11</v>
      </c>
      <c r="G5">
        <v>1</v>
      </c>
      <c r="L5">
        <v>1</v>
      </c>
      <c r="T5">
        <v>1</v>
      </c>
      <c r="U5">
        <v>1</v>
      </c>
      <c r="V5">
        <v>1</v>
      </c>
      <c r="W5">
        <v>9.1</v>
      </c>
      <c r="X5">
        <v>9.1</v>
      </c>
      <c r="Y5">
        <v>9.1</v>
      </c>
    </row>
    <row r="6" spans="1:25" x14ac:dyDescent="0.25">
      <c r="A6" t="s">
        <v>28</v>
      </c>
      <c r="B6" t="s">
        <v>71</v>
      </c>
      <c r="C6">
        <v>14</v>
      </c>
      <c r="G6">
        <v>1</v>
      </c>
      <c r="I6">
        <v>3</v>
      </c>
      <c r="T6">
        <v>1</v>
      </c>
      <c r="U6">
        <v>4</v>
      </c>
      <c r="W6">
        <v>7.1</v>
      </c>
      <c r="X6">
        <v>28.6</v>
      </c>
    </row>
    <row r="7" spans="1:25" x14ac:dyDescent="0.25">
      <c r="A7" t="s">
        <v>29</v>
      </c>
      <c r="B7" t="s">
        <v>71</v>
      </c>
      <c r="C7">
        <v>26</v>
      </c>
      <c r="I7">
        <v>2</v>
      </c>
      <c r="J7">
        <v>5</v>
      </c>
      <c r="Q7">
        <v>1</v>
      </c>
      <c r="T7">
        <v>2</v>
      </c>
      <c r="U7">
        <v>7</v>
      </c>
      <c r="V7">
        <v>7</v>
      </c>
      <c r="W7">
        <v>7.7</v>
      </c>
      <c r="X7">
        <v>26.9</v>
      </c>
      <c r="Y7">
        <v>26.9</v>
      </c>
    </row>
    <row r="8" spans="1:25" x14ac:dyDescent="0.25">
      <c r="A8" t="s">
        <v>30</v>
      </c>
      <c r="B8" t="s">
        <v>71</v>
      </c>
      <c r="C8">
        <v>20</v>
      </c>
      <c r="J8">
        <v>2</v>
      </c>
      <c r="K8">
        <v>3</v>
      </c>
      <c r="T8">
        <v>2</v>
      </c>
      <c r="U8">
        <v>5</v>
      </c>
      <c r="W8">
        <v>10</v>
      </c>
      <c r="X8">
        <v>25</v>
      </c>
    </row>
    <row r="9" spans="1:25" x14ac:dyDescent="0.25">
      <c r="A9" t="s">
        <v>31</v>
      </c>
      <c r="B9" t="s">
        <v>71</v>
      </c>
      <c r="C9">
        <v>18</v>
      </c>
      <c r="K9">
        <v>2</v>
      </c>
      <c r="L9">
        <v>5</v>
      </c>
      <c r="T9">
        <v>2</v>
      </c>
      <c r="U9">
        <v>7</v>
      </c>
      <c r="W9">
        <v>11.1</v>
      </c>
      <c r="X9">
        <v>38.9</v>
      </c>
    </row>
    <row r="10" spans="1:25" x14ac:dyDescent="0.25">
      <c r="A10" t="s">
        <v>32</v>
      </c>
      <c r="B10" t="s">
        <v>71</v>
      </c>
      <c r="C10">
        <v>17</v>
      </c>
      <c r="L10">
        <v>2</v>
      </c>
      <c r="M10">
        <v>2</v>
      </c>
      <c r="N10">
        <v>1</v>
      </c>
      <c r="S10">
        <v>1</v>
      </c>
      <c r="T10">
        <v>2</v>
      </c>
      <c r="U10">
        <v>4</v>
      </c>
      <c r="V10">
        <v>5</v>
      </c>
      <c r="W10">
        <v>11.8</v>
      </c>
      <c r="X10">
        <v>23.5</v>
      </c>
      <c r="Y10">
        <v>29.4</v>
      </c>
    </row>
    <row r="11" spans="1:25" x14ac:dyDescent="0.25">
      <c r="A11" t="s">
        <v>33</v>
      </c>
      <c r="B11" t="s">
        <v>71</v>
      </c>
      <c r="C11">
        <v>32</v>
      </c>
      <c r="M11">
        <v>9</v>
      </c>
      <c r="N11">
        <v>3</v>
      </c>
      <c r="O11">
        <v>1</v>
      </c>
      <c r="P11">
        <v>1</v>
      </c>
      <c r="T11">
        <v>9</v>
      </c>
      <c r="U11">
        <v>12</v>
      </c>
      <c r="V11">
        <v>13</v>
      </c>
      <c r="W11">
        <v>28.1</v>
      </c>
      <c r="X11">
        <v>37.5</v>
      </c>
      <c r="Y11">
        <v>40.6</v>
      </c>
    </row>
    <row r="12" spans="1:25" x14ac:dyDescent="0.25">
      <c r="A12" t="s">
        <v>34</v>
      </c>
      <c r="B12" t="s">
        <v>71</v>
      </c>
      <c r="C12">
        <v>44</v>
      </c>
      <c r="N12">
        <v>3</v>
      </c>
      <c r="O12">
        <v>8</v>
      </c>
      <c r="P12">
        <v>3</v>
      </c>
      <c r="T12">
        <v>3</v>
      </c>
      <c r="U12">
        <v>11</v>
      </c>
      <c r="V12">
        <v>14</v>
      </c>
      <c r="W12">
        <v>6.8</v>
      </c>
      <c r="X12">
        <v>25</v>
      </c>
      <c r="Y12">
        <v>31.8</v>
      </c>
    </row>
    <row r="13" spans="1:25" x14ac:dyDescent="0.25">
      <c r="A13" t="s">
        <v>35</v>
      </c>
      <c r="B13" t="s">
        <v>71</v>
      </c>
      <c r="C13">
        <v>37</v>
      </c>
      <c r="N13">
        <v>1</v>
      </c>
      <c r="O13">
        <v>8</v>
      </c>
      <c r="P13">
        <v>3</v>
      </c>
      <c r="Q13">
        <v>3</v>
      </c>
      <c r="S13">
        <v>1</v>
      </c>
      <c r="T13">
        <v>9</v>
      </c>
      <c r="U13">
        <v>12</v>
      </c>
      <c r="V13">
        <v>15</v>
      </c>
      <c r="W13">
        <v>24.3</v>
      </c>
      <c r="X13">
        <v>32.4</v>
      </c>
      <c r="Y13">
        <v>40.5</v>
      </c>
    </row>
    <row r="14" spans="1:25" x14ac:dyDescent="0.25">
      <c r="A14" t="s">
        <v>36</v>
      </c>
      <c r="B14" t="s">
        <v>71</v>
      </c>
      <c r="C14">
        <v>40</v>
      </c>
      <c r="P14">
        <v>3</v>
      </c>
      <c r="Q14">
        <v>8</v>
      </c>
      <c r="R14">
        <v>1</v>
      </c>
      <c r="T14">
        <v>3</v>
      </c>
      <c r="U14">
        <v>11</v>
      </c>
      <c r="V14">
        <v>12</v>
      </c>
      <c r="W14">
        <v>7.5</v>
      </c>
      <c r="X14">
        <v>27.5</v>
      </c>
      <c r="Y14">
        <v>30</v>
      </c>
    </row>
    <row r="15" spans="1:25" x14ac:dyDescent="0.25">
      <c r="A15" t="s">
        <v>37</v>
      </c>
      <c r="B15" t="s">
        <v>71</v>
      </c>
      <c r="C15">
        <v>28</v>
      </c>
      <c r="Q15">
        <v>5</v>
      </c>
      <c r="R15">
        <v>7</v>
      </c>
      <c r="S15">
        <v>1</v>
      </c>
      <c r="T15">
        <v>5</v>
      </c>
      <c r="U15">
        <v>12</v>
      </c>
      <c r="V15">
        <v>13</v>
      </c>
      <c r="W15">
        <v>17.899999999999999</v>
      </c>
      <c r="X15">
        <v>42.9</v>
      </c>
      <c r="Y15">
        <v>46.4</v>
      </c>
    </row>
    <row r="16" spans="1:25" x14ac:dyDescent="0.25">
      <c r="A16" t="s">
        <v>38</v>
      </c>
      <c r="B16" t="s">
        <v>71</v>
      </c>
      <c r="C16">
        <v>37</v>
      </c>
      <c r="R16">
        <v>5</v>
      </c>
      <c r="S16">
        <v>7</v>
      </c>
      <c r="T16">
        <v>5</v>
      </c>
      <c r="U16">
        <v>12</v>
      </c>
      <c r="W16">
        <v>13.5</v>
      </c>
      <c r="X16">
        <v>32.4</v>
      </c>
    </row>
    <row r="17" spans="1:25" x14ac:dyDescent="0.25">
      <c r="A17" t="s">
        <v>39</v>
      </c>
      <c r="B17" t="s">
        <v>71</v>
      </c>
      <c r="C17">
        <v>28</v>
      </c>
      <c r="S17">
        <v>6</v>
      </c>
      <c r="T17">
        <v>6</v>
      </c>
      <c r="W17">
        <v>21.4</v>
      </c>
    </row>
    <row r="18" spans="1:25" x14ac:dyDescent="0.25">
      <c r="A18" t="s">
        <v>40</v>
      </c>
      <c r="B18" t="s">
        <v>71</v>
      </c>
      <c r="C18">
        <v>17</v>
      </c>
      <c r="S18">
        <v>1</v>
      </c>
    </row>
    <row r="19" spans="1:25" x14ac:dyDescent="0.25">
      <c r="A19" t="s">
        <v>41</v>
      </c>
      <c r="B19" t="s">
        <v>71</v>
      </c>
      <c r="C19">
        <v>17</v>
      </c>
    </row>
    <row r="20" spans="1:25" x14ac:dyDescent="0.25">
      <c r="A20" t="s">
        <v>42</v>
      </c>
      <c r="B20" t="s">
        <v>71</v>
      </c>
      <c r="C20">
        <v>10</v>
      </c>
    </row>
    <row r="21" spans="1:25" x14ac:dyDescent="0.25">
      <c r="A21" t="s">
        <v>43</v>
      </c>
      <c r="B21" t="s">
        <v>71</v>
      </c>
      <c r="C21">
        <v>10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72</v>
      </c>
      <c r="C4">
        <v>638</v>
      </c>
      <c r="D4">
        <v>1</v>
      </c>
      <c r="E4">
        <v>2</v>
      </c>
      <c r="F4">
        <v>114</v>
      </c>
      <c r="G4">
        <v>134</v>
      </c>
      <c r="H4">
        <v>23</v>
      </c>
      <c r="I4">
        <v>5</v>
      </c>
      <c r="J4">
        <v>2</v>
      </c>
      <c r="K4">
        <v>1</v>
      </c>
      <c r="L4">
        <v>2</v>
      </c>
      <c r="M4">
        <v>1</v>
      </c>
      <c r="O4">
        <v>1</v>
      </c>
      <c r="P4">
        <v>1</v>
      </c>
      <c r="Q4">
        <v>1</v>
      </c>
      <c r="T4">
        <v>117</v>
      </c>
      <c r="U4">
        <v>251</v>
      </c>
      <c r="V4">
        <v>274</v>
      </c>
      <c r="W4">
        <v>18.3</v>
      </c>
      <c r="X4">
        <v>39.299999999999997</v>
      </c>
      <c r="Y4">
        <v>42.9</v>
      </c>
    </row>
    <row r="5" spans="1:25" x14ac:dyDescent="0.25">
      <c r="A5" t="s">
        <v>27</v>
      </c>
      <c r="B5" t="s">
        <v>72</v>
      </c>
      <c r="C5">
        <v>659</v>
      </c>
      <c r="E5">
        <v>2</v>
      </c>
      <c r="F5">
        <v>2</v>
      </c>
      <c r="G5">
        <v>104</v>
      </c>
      <c r="H5">
        <v>120</v>
      </c>
      <c r="I5">
        <v>30</v>
      </c>
      <c r="J5">
        <v>11</v>
      </c>
      <c r="K5">
        <v>2</v>
      </c>
      <c r="L5">
        <v>2</v>
      </c>
      <c r="M5">
        <v>1</v>
      </c>
      <c r="N5">
        <v>2</v>
      </c>
      <c r="P5">
        <v>2</v>
      </c>
      <c r="R5">
        <v>2</v>
      </c>
      <c r="T5">
        <v>108</v>
      </c>
      <c r="U5">
        <v>228</v>
      </c>
      <c r="V5">
        <v>258</v>
      </c>
      <c r="W5">
        <v>16.399999999999999</v>
      </c>
      <c r="X5">
        <v>34.6</v>
      </c>
      <c r="Y5">
        <v>39.200000000000003</v>
      </c>
    </row>
    <row r="6" spans="1:25" x14ac:dyDescent="0.25">
      <c r="A6" t="s">
        <v>28</v>
      </c>
      <c r="B6" t="s">
        <v>72</v>
      </c>
      <c r="C6">
        <v>559</v>
      </c>
      <c r="G6">
        <v>3</v>
      </c>
      <c r="H6">
        <v>119</v>
      </c>
      <c r="I6">
        <v>106</v>
      </c>
      <c r="J6">
        <v>21</v>
      </c>
      <c r="K6">
        <v>8</v>
      </c>
      <c r="L6">
        <v>3</v>
      </c>
      <c r="M6">
        <v>3</v>
      </c>
      <c r="N6">
        <v>2</v>
      </c>
      <c r="O6">
        <v>2</v>
      </c>
      <c r="Q6">
        <v>1</v>
      </c>
      <c r="R6">
        <v>1</v>
      </c>
      <c r="T6">
        <v>122</v>
      </c>
      <c r="U6">
        <v>228</v>
      </c>
      <c r="V6">
        <v>249</v>
      </c>
      <c r="W6">
        <v>21.8</v>
      </c>
      <c r="X6">
        <v>40.799999999999997</v>
      </c>
      <c r="Y6">
        <v>44.5</v>
      </c>
    </row>
    <row r="7" spans="1:25" x14ac:dyDescent="0.25">
      <c r="A7" t="s">
        <v>29</v>
      </c>
      <c r="B7" t="s">
        <v>72</v>
      </c>
      <c r="C7">
        <v>679</v>
      </c>
      <c r="G7">
        <v>1</v>
      </c>
      <c r="H7">
        <v>3</v>
      </c>
      <c r="I7">
        <v>138</v>
      </c>
      <c r="J7">
        <v>137</v>
      </c>
      <c r="K7">
        <v>32</v>
      </c>
      <c r="L7">
        <v>7</v>
      </c>
      <c r="M7">
        <v>5</v>
      </c>
      <c r="O7">
        <v>1</v>
      </c>
      <c r="P7">
        <v>3</v>
      </c>
      <c r="R7">
        <v>1</v>
      </c>
      <c r="S7">
        <v>2</v>
      </c>
      <c r="T7">
        <v>142</v>
      </c>
      <c r="U7">
        <v>279</v>
      </c>
      <c r="V7">
        <v>311</v>
      </c>
      <c r="W7">
        <v>20.9</v>
      </c>
      <c r="X7">
        <v>41.1</v>
      </c>
      <c r="Y7">
        <v>45.8</v>
      </c>
    </row>
    <row r="8" spans="1:25" x14ac:dyDescent="0.25">
      <c r="A8" t="s">
        <v>30</v>
      </c>
      <c r="B8" t="s">
        <v>72</v>
      </c>
      <c r="C8">
        <v>659</v>
      </c>
      <c r="I8">
        <v>3</v>
      </c>
      <c r="J8">
        <v>151</v>
      </c>
      <c r="K8">
        <v>138</v>
      </c>
      <c r="L8">
        <v>22</v>
      </c>
      <c r="M8">
        <v>6</v>
      </c>
      <c r="N8">
        <v>5</v>
      </c>
      <c r="O8">
        <v>1</v>
      </c>
      <c r="P8">
        <v>2</v>
      </c>
      <c r="Q8">
        <v>2</v>
      </c>
      <c r="R8">
        <v>1</v>
      </c>
      <c r="T8">
        <v>154</v>
      </c>
      <c r="U8">
        <v>292</v>
      </c>
      <c r="V8">
        <v>314</v>
      </c>
      <c r="W8">
        <v>23.4</v>
      </c>
      <c r="X8">
        <v>44.3</v>
      </c>
      <c r="Y8">
        <v>47.6</v>
      </c>
    </row>
    <row r="9" spans="1:25" x14ac:dyDescent="0.25">
      <c r="A9" t="s">
        <v>31</v>
      </c>
      <c r="B9" t="s">
        <v>72</v>
      </c>
      <c r="C9">
        <v>681</v>
      </c>
      <c r="J9">
        <v>7</v>
      </c>
      <c r="K9">
        <v>174</v>
      </c>
      <c r="L9">
        <v>103</v>
      </c>
      <c r="M9">
        <v>21</v>
      </c>
      <c r="N9">
        <v>10</v>
      </c>
      <c r="O9">
        <v>3</v>
      </c>
      <c r="P9">
        <v>6</v>
      </c>
      <c r="Q9">
        <v>2</v>
      </c>
      <c r="R9">
        <v>1</v>
      </c>
      <c r="S9">
        <v>1</v>
      </c>
      <c r="T9">
        <v>181</v>
      </c>
      <c r="U9">
        <v>284</v>
      </c>
      <c r="V9">
        <v>305</v>
      </c>
      <c r="W9">
        <v>26.6</v>
      </c>
      <c r="X9">
        <v>41.7</v>
      </c>
      <c r="Y9">
        <v>44.8</v>
      </c>
    </row>
    <row r="10" spans="1:25" x14ac:dyDescent="0.25">
      <c r="A10" t="s">
        <v>32</v>
      </c>
      <c r="B10" t="s">
        <v>72</v>
      </c>
      <c r="C10">
        <v>722</v>
      </c>
      <c r="J10">
        <v>1</v>
      </c>
      <c r="K10">
        <v>9</v>
      </c>
      <c r="L10">
        <v>140</v>
      </c>
      <c r="M10">
        <v>103</v>
      </c>
      <c r="N10">
        <v>28</v>
      </c>
      <c r="O10">
        <v>6</v>
      </c>
      <c r="P10">
        <v>5</v>
      </c>
      <c r="Q10">
        <v>5</v>
      </c>
      <c r="R10">
        <v>1</v>
      </c>
      <c r="S10">
        <v>2</v>
      </c>
      <c r="T10">
        <v>150</v>
      </c>
      <c r="U10">
        <v>253</v>
      </c>
      <c r="V10">
        <v>281</v>
      </c>
      <c r="W10">
        <v>20.8</v>
      </c>
      <c r="X10">
        <v>35</v>
      </c>
      <c r="Y10">
        <v>38.9</v>
      </c>
    </row>
    <row r="11" spans="1:25" x14ac:dyDescent="0.25">
      <c r="A11" t="s">
        <v>33</v>
      </c>
      <c r="B11" t="s">
        <v>72</v>
      </c>
      <c r="C11">
        <v>686</v>
      </c>
      <c r="K11">
        <v>1</v>
      </c>
      <c r="L11">
        <v>8</v>
      </c>
      <c r="M11">
        <v>137</v>
      </c>
      <c r="N11">
        <v>124</v>
      </c>
      <c r="O11">
        <v>26</v>
      </c>
      <c r="P11">
        <v>11</v>
      </c>
      <c r="Q11">
        <v>6</v>
      </c>
      <c r="R11">
        <v>1</v>
      </c>
      <c r="S11">
        <v>1</v>
      </c>
      <c r="T11">
        <v>146</v>
      </c>
      <c r="U11">
        <v>270</v>
      </c>
      <c r="V11">
        <v>296</v>
      </c>
      <c r="W11">
        <v>21.3</v>
      </c>
      <c r="X11">
        <v>39.4</v>
      </c>
      <c r="Y11">
        <v>43.1</v>
      </c>
    </row>
    <row r="12" spans="1:25" x14ac:dyDescent="0.25">
      <c r="A12" t="s">
        <v>34</v>
      </c>
      <c r="B12" t="s">
        <v>72</v>
      </c>
      <c r="C12">
        <v>654</v>
      </c>
      <c r="L12">
        <v>2</v>
      </c>
      <c r="M12">
        <v>6</v>
      </c>
      <c r="N12">
        <v>134</v>
      </c>
      <c r="O12">
        <v>86</v>
      </c>
      <c r="P12">
        <v>33</v>
      </c>
      <c r="Q12">
        <v>9</v>
      </c>
      <c r="R12">
        <v>4</v>
      </c>
      <c r="S12">
        <v>5</v>
      </c>
      <c r="T12">
        <v>142</v>
      </c>
      <c r="U12">
        <v>228</v>
      </c>
      <c r="V12">
        <v>261</v>
      </c>
      <c r="W12">
        <v>21.7</v>
      </c>
      <c r="X12">
        <v>34.9</v>
      </c>
      <c r="Y12">
        <v>39.9</v>
      </c>
    </row>
    <row r="13" spans="1:25" x14ac:dyDescent="0.25">
      <c r="A13" t="s">
        <v>35</v>
      </c>
      <c r="B13" t="s">
        <v>72</v>
      </c>
      <c r="C13">
        <v>556</v>
      </c>
      <c r="N13">
        <v>10</v>
      </c>
      <c r="O13">
        <v>130</v>
      </c>
      <c r="P13">
        <v>69</v>
      </c>
      <c r="Q13">
        <v>20</v>
      </c>
      <c r="R13">
        <v>15</v>
      </c>
      <c r="S13">
        <v>2</v>
      </c>
      <c r="T13">
        <v>140</v>
      </c>
      <c r="U13">
        <v>209</v>
      </c>
      <c r="V13">
        <v>229</v>
      </c>
      <c r="W13">
        <v>25.2</v>
      </c>
      <c r="X13">
        <v>37.6</v>
      </c>
      <c r="Y13">
        <v>41.2</v>
      </c>
    </row>
    <row r="14" spans="1:25" x14ac:dyDescent="0.25">
      <c r="A14" t="s">
        <v>36</v>
      </c>
      <c r="B14" t="s">
        <v>72</v>
      </c>
      <c r="C14">
        <v>528</v>
      </c>
      <c r="N14">
        <v>1</v>
      </c>
      <c r="O14">
        <v>10</v>
      </c>
      <c r="P14">
        <v>146</v>
      </c>
      <c r="Q14">
        <v>65</v>
      </c>
      <c r="R14">
        <v>31</v>
      </c>
      <c r="S14">
        <v>9</v>
      </c>
      <c r="T14">
        <v>157</v>
      </c>
      <c r="U14">
        <v>222</v>
      </c>
      <c r="V14">
        <v>253</v>
      </c>
      <c r="W14">
        <v>29.7</v>
      </c>
      <c r="X14">
        <v>42</v>
      </c>
      <c r="Y14">
        <v>47.9</v>
      </c>
    </row>
    <row r="15" spans="1:25" x14ac:dyDescent="0.25">
      <c r="A15" t="s">
        <v>37</v>
      </c>
      <c r="B15" t="s">
        <v>72</v>
      </c>
      <c r="C15">
        <v>571</v>
      </c>
      <c r="O15">
        <v>5</v>
      </c>
      <c r="P15">
        <v>21</v>
      </c>
      <c r="Q15">
        <v>144</v>
      </c>
      <c r="R15">
        <v>85</v>
      </c>
      <c r="S15">
        <v>23</v>
      </c>
      <c r="T15">
        <v>170</v>
      </c>
      <c r="U15">
        <v>255</v>
      </c>
      <c r="V15">
        <v>278</v>
      </c>
      <c r="W15">
        <v>29.8</v>
      </c>
      <c r="X15">
        <v>44.7</v>
      </c>
      <c r="Y15">
        <v>48.7</v>
      </c>
    </row>
    <row r="16" spans="1:25" x14ac:dyDescent="0.25">
      <c r="A16" t="s">
        <v>38</v>
      </c>
      <c r="B16" t="s">
        <v>72</v>
      </c>
      <c r="C16">
        <v>514</v>
      </c>
      <c r="P16">
        <v>3</v>
      </c>
      <c r="Q16">
        <v>20</v>
      </c>
      <c r="R16">
        <v>139</v>
      </c>
      <c r="S16">
        <v>71</v>
      </c>
      <c r="T16">
        <v>162</v>
      </c>
      <c r="U16">
        <v>233</v>
      </c>
      <c r="W16">
        <v>31.5</v>
      </c>
      <c r="X16">
        <v>45.3</v>
      </c>
    </row>
    <row r="17" spans="1:25" x14ac:dyDescent="0.25">
      <c r="A17" t="s">
        <v>39</v>
      </c>
      <c r="B17" t="s">
        <v>72</v>
      </c>
      <c r="C17">
        <v>443</v>
      </c>
      <c r="Q17">
        <v>5</v>
      </c>
      <c r="R17">
        <v>21</v>
      </c>
      <c r="S17">
        <v>114</v>
      </c>
      <c r="T17">
        <v>140</v>
      </c>
      <c r="W17">
        <v>31.6</v>
      </c>
    </row>
    <row r="18" spans="1:25" x14ac:dyDescent="0.25">
      <c r="A18" t="s">
        <v>40</v>
      </c>
      <c r="B18" t="s">
        <v>72</v>
      </c>
      <c r="C18">
        <v>428</v>
      </c>
      <c r="R18">
        <v>1</v>
      </c>
      <c r="S18">
        <v>15</v>
      </c>
    </row>
    <row r="19" spans="1:25" x14ac:dyDescent="0.25">
      <c r="A19" t="s">
        <v>41</v>
      </c>
      <c r="B19" t="s">
        <v>72</v>
      </c>
      <c r="C19">
        <v>418</v>
      </c>
      <c r="S19">
        <v>5</v>
      </c>
    </row>
    <row r="20" spans="1:25" x14ac:dyDescent="0.25">
      <c r="A20" t="s">
        <v>42</v>
      </c>
      <c r="B20" t="s">
        <v>72</v>
      </c>
      <c r="C20">
        <v>367</v>
      </c>
    </row>
    <row r="21" spans="1:25" x14ac:dyDescent="0.25">
      <c r="A21" t="s">
        <v>43</v>
      </c>
      <c r="B21" t="s">
        <v>72</v>
      </c>
      <c r="C21">
        <v>308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13"/>
  <sheetViews>
    <sheetView workbookViewId="0"/>
  </sheetViews>
  <sheetFormatPr defaultColWidth="11.42578125" defaultRowHeight="15" x14ac:dyDescent="0.25"/>
  <cols>
    <col min="1" max="1" width="40.7109375" customWidth="1"/>
    <col min="2" max="2" width="19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32</v>
      </c>
      <c r="B4" t="s">
        <v>74</v>
      </c>
      <c r="C4">
        <v>30</v>
      </c>
      <c r="L4">
        <v>4</v>
      </c>
      <c r="M4">
        <v>6</v>
      </c>
      <c r="Q4">
        <v>1</v>
      </c>
      <c r="T4">
        <v>4</v>
      </c>
      <c r="U4">
        <v>10</v>
      </c>
      <c r="V4">
        <v>10</v>
      </c>
      <c r="W4">
        <v>13.3</v>
      </c>
      <c r="X4">
        <v>33.299999999999997</v>
      </c>
      <c r="Y4">
        <v>33.299999999999997</v>
      </c>
    </row>
    <row r="5" spans="1:25" x14ac:dyDescent="0.25">
      <c r="A5" t="s">
        <v>37</v>
      </c>
      <c r="B5" t="s">
        <v>74</v>
      </c>
      <c r="C5">
        <v>1</v>
      </c>
    </row>
    <row r="6" spans="1:25" x14ac:dyDescent="0.25">
      <c r="A6" t="s">
        <v>38</v>
      </c>
      <c r="B6" t="s">
        <v>74</v>
      </c>
      <c r="C6">
        <v>2</v>
      </c>
      <c r="R6">
        <v>1</v>
      </c>
      <c r="T6">
        <v>1</v>
      </c>
      <c r="W6">
        <v>50</v>
      </c>
    </row>
    <row r="7" spans="1:25" x14ac:dyDescent="0.25">
      <c r="A7" t="s">
        <v>39</v>
      </c>
      <c r="B7" t="s">
        <v>74</v>
      </c>
      <c r="C7">
        <v>6</v>
      </c>
      <c r="S7">
        <v>2</v>
      </c>
      <c r="T7">
        <v>2</v>
      </c>
      <c r="W7">
        <v>33.299999999999997</v>
      </c>
    </row>
    <row r="8" spans="1:25" x14ac:dyDescent="0.25">
      <c r="A8" t="s">
        <v>40</v>
      </c>
      <c r="B8" t="s">
        <v>74</v>
      </c>
      <c r="C8">
        <v>63</v>
      </c>
    </row>
    <row r="9" spans="1:25" x14ac:dyDescent="0.25">
      <c r="A9" t="s">
        <v>41</v>
      </c>
      <c r="B9" t="s">
        <v>74</v>
      </c>
      <c r="C9">
        <v>56</v>
      </c>
    </row>
    <row r="10" spans="1:25" x14ac:dyDescent="0.25">
      <c r="A10" t="s">
        <v>42</v>
      </c>
      <c r="B10" t="s">
        <v>74</v>
      </c>
      <c r="C10">
        <v>57</v>
      </c>
    </row>
    <row r="11" spans="1:25" x14ac:dyDescent="0.25">
      <c r="A11" t="s">
        <v>43</v>
      </c>
      <c r="B11" t="s">
        <v>74</v>
      </c>
      <c r="C11">
        <v>34</v>
      </c>
    </row>
    <row r="12" spans="1:25" x14ac:dyDescent="0.25">
      <c r="A12" s="4" t="s">
        <v>44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 t="str">
        <f>HYPERLINK("#Contents!A1", "Return to Contents")</f>
        <v>Return to Contents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"/>
  <sheetViews>
    <sheetView workbookViewId="0"/>
  </sheetViews>
  <sheetFormatPr defaultColWidth="11.42578125" defaultRowHeight="15" x14ac:dyDescent="0.25"/>
  <cols>
    <col min="1" max="1" width="40.7109375" customWidth="1"/>
    <col min="2" max="2" width="12.7109375" customWidth="1"/>
    <col min="3" max="18" width="11.7109375" customWidth="1"/>
    <col min="19" max="20" width="15.7109375" customWidth="1"/>
    <col min="21" max="21" width="14.7109375" customWidth="1"/>
    <col min="22" max="23" width="18.7109375" customWidth="1"/>
    <col min="24" max="24" width="17.7109375" customWidth="1"/>
    <col min="25" max="100" width="9.140625" customWidth="1"/>
  </cols>
  <sheetData>
    <row r="1" spans="1:24" x14ac:dyDescent="0.2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3" spans="1:24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</row>
    <row r="4" spans="1:24" x14ac:dyDescent="0.25">
      <c r="A4" t="s">
        <v>26</v>
      </c>
      <c r="B4">
        <v>798</v>
      </c>
      <c r="C4">
        <v>1</v>
      </c>
      <c r="D4">
        <v>2</v>
      </c>
      <c r="E4">
        <v>137</v>
      </c>
      <c r="F4">
        <v>156</v>
      </c>
      <c r="G4">
        <v>36</v>
      </c>
      <c r="H4">
        <v>8</v>
      </c>
      <c r="I4">
        <v>5</v>
      </c>
      <c r="J4">
        <v>1</v>
      </c>
      <c r="K4">
        <v>2</v>
      </c>
      <c r="L4">
        <v>1</v>
      </c>
      <c r="N4">
        <v>1</v>
      </c>
      <c r="O4">
        <v>1</v>
      </c>
      <c r="P4">
        <v>2</v>
      </c>
      <c r="Q4">
        <v>1</v>
      </c>
      <c r="S4">
        <v>140</v>
      </c>
      <c r="T4">
        <v>296</v>
      </c>
      <c r="U4">
        <v>332</v>
      </c>
      <c r="V4">
        <v>17.5</v>
      </c>
      <c r="W4">
        <v>37.1</v>
      </c>
      <c r="X4">
        <v>41.6</v>
      </c>
    </row>
    <row r="5" spans="1:24" x14ac:dyDescent="0.25">
      <c r="A5" t="s">
        <v>27</v>
      </c>
      <c r="B5">
        <v>850</v>
      </c>
      <c r="D5">
        <v>2</v>
      </c>
      <c r="E5">
        <v>3</v>
      </c>
      <c r="F5">
        <v>127</v>
      </c>
      <c r="G5">
        <v>159</v>
      </c>
      <c r="H5">
        <v>39</v>
      </c>
      <c r="I5">
        <v>19</v>
      </c>
      <c r="J5">
        <v>4</v>
      </c>
      <c r="K5">
        <v>3</v>
      </c>
      <c r="L5">
        <v>1</v>
      </c>
      <c r="M5">
        <v>2</v>
      </c>
      <c r="O5">
        <v>3</v>
      </c>
      <c r="Q5">
        <v>2</v>
      </c>
      <c r="R5">
        <v>1</v>
      </c>
      <c r="S5">
        <v>132</v>
      </c>
      <c r="T5">
        <v>291</v>
      </c>
      <c r="U5">
        <v>330</v>
      </c>
      <c r="V5">
        <v>15.5</v>
      </c>
      <c r="W5">
        <v>34.200000000000003</v>
      </c>
      <c r="X5">
        <v>38.799999999999997</v>
      </c>
    </row>
    <row r="6" spans="1:24" x14ac:dyDescent="0.25">
      <c r="A6" t="s">
        <v>28</v>
      </c>
      <c r="B6">
        <v>752</v>
      </c>
      <c r="F6">
        <v>7</v>
      </c>
      <c r="G6">
        <v>143</v>
      </c>
      <c r="H6">
        <v>149</v>
      </c>
      <c r="I6">
        <v>34</v>
      </c>
      <c r="J6">
        <v>10</v>
      </c>
      <c r="K6">
        <v>4</v>
      </c>
      <c r="L6">
        <v>3</v>
      </c>
      <c r="M6">
        <v>2</v>
      </c>
      <c r="N6">
        <v>3</v>
      </c>
      <c r="P6">
        <v>1</v>
      </c>
      <c r="Q6">
        <v>1</v>
      </c>
      <c r="S6">
        <v>150</v>
      </c>
      <c r="T6">
        <v>299</v>
      </c>
      <c r="U6">
        <v>333</v>
      </c>
      <c r="V6">
        <v>19.899999999999999</v>
      </c>
      <c r="W6">
        <v>39.799999999999997</v>
      </c>
      <c r="X6">
        <v>44.3</v>
      </c>
    </row>
    <row r="7" spans="1:24" x14ac:dyDescent="0.25">
      <c r="A7" t="s">
        <v>29</v>
      </c>
      <c r="B7">
        <v>916</v>
      </c>
      <c r="F7">
        <v>3</v>
      </c>
      <c r="G7">
        <v>5</v>
      </c>
      <c r="H7">
        <v>176</v>
      </c>
      <c r="I7">
        <v>180</v>
      </c>
      <c r="J7">
        <v>43</v>
      </c>
      <c r="K7">
        <v>12</v>
      </c>
      <c r="L7">
        <v>7</v>
      </c>
      <c r="M7">
        <v>3</v>
      </c>
      <c r="N7">
        <v>2</v>
      </c>
      <c r="O7">
        <v>5</v>
      </c>
      <c r="P7">
        <v>1</v>
      </c>
      <c r="Q7">
        <v>1</v>
      </c>
      <c r="R7">
        <v>3</v>
      </c>
      <c r="S7">
        <v>184</v>
      </c>
      <c r="T7">
        <v>364</v>
      </c>
      <c r="U7">
        <v>407</v>
      </c>
      <c r="V7">
        <v>20.100000000000001</v>
      </c>
      <c r="W7">
        <v>39.700000000000003</v>
      </c>
      <c r="X7">
        <v>44.4</v>
      </c>
    </row>
    <row r="8" spans="1:24" x14ac:dyDescent="0.25">
      <c r="A8" t="s">
        <v>30</v>
      </c>
      <c r="B8">
        <v>884</v>
      </c>
      <c r="G8">
        <v>3</v>
      </c>
      <c r="H8">
        <v>13</v>
      </c>
      <c r="I8">
        <v>181</v>
      </c>
      <c r="J8">
        <v>185</v>
      </c>
      <c r="K8">
        <v>31</v>
      </c>
      <c r="L8">
        <v>13</v>
      </c>
      <c r="M8">
        <v>8</v>
      </c>
      <c r="N8">
        <v>2</v>
      </c>
      <c r="O8">
        <v>3</v>
      </c>
      <c r="P8">
        <v>2</v>
      </c>
      <c r="Q8">
        <v>1</v>
      </c>
      <c r="S8">
        <v>197</v>
      </c>
      <c r="T8">
        <v>382</v>
      </c>
      <c r="U8">
        <v>413</v>
      </c>
      <c r="V8">
        <v>22.3</v>
      </c>
      <c r="W8">
        <v>43.2</v>
      </c>
      <c r="X8">
        <v>46.7</v>
      </c>
    </row>
    <row r="9" spans="1:24" x14ac:dyDescent="0.25">
      <c r="A9" t="s">
        <v>31</v>
      </c>
      <c r="B9">
        <v>933</v>
      </c>
      <c r="I9">
        <v>7</v>
      </c>
      <c r="J9">
        <v>215</v>
      </c>
      <c r="K9">
        <v>153</v>
      </c>
      <c r="L9">
        <v>38</v>
      </c>
      <c r="M9">
        <v>11</v>
      </c>
      <c r="N9">
        <v>6</v>
      </c>
      <c r="O9">
        <v>6</v>
      </c>
      <c r="P9">
        <v>2</v>
      </c>
      <c r="Q9">
        <v>4</v>
      </c>
      <c r="R9">
        <v>2</v>
      </c>
      <c r="S9">
        <v>222</v>
      </c>
      <c r="T9">
        <v>375</v>
      </c>
      <c r="U9">
        <v>413</v>
      </c>
      <c r="V9">
        <v>23.8</v>
      </c>
      <c r="W9">
        <v>40.200000000000003</v>
      </c>
      <c r="X9">
        <v>44.3</v>
      </c>
    </row>
    <row r="10" spans="1:24" x14ac:dyDescent="0.25">
      <c r="A10" t="s">
        <v>32</v>
      </c>
      <c r="B10">
        <v>1039</v>
      </c>
      <c r="I10">
        <v>1</v>
      </c>
      <c r="J10">
        <v>10</v>
      </c>
      <c r="K10">
        <v>193</v>
      </c>
      <c r="L10">
        <v>158</v>
      </c>
      <c r="M10">
        <v>43</v>
      </c>
      <c r="N10">
        <v>12</v>
      </c>
      <c r="O10">
        <v>6</v>
      </c>
      <c r="P10">
        <v>6</v>
      </c>
      <c r="Q10">
        <v>2</v>
      </c>
      <c r="R10">
        <v>3</v>
      </c>
      <c r="S10">
        <v>204</v>
      </c>
      <c r="T10">
        <v>362</v>
      </c>
      <c r="U10">
        <v>405</v>
      </c>
      <c r="V10">
        <v>19.600000000000001</v>
      </c>
      <c r="W10">
        <v>34.799999999999997</v>
      </c>
      <c r="X10">
        <v>39</v>
      </c>
    </row>
    <row r="11" spans="1:24" x14ac:dyDescent="0.25">
      <c r="A11" t="s">
        <v>33</v>
      </c>
      <c r="B11">
        <v>979</v>
      </c>
      <c r="J11">
        <v>1</v>
      </c>
      <c r="K11">
        <v>9</v>
      </c>
      <c r="L11">
        <v>204</v>
      </c>
      <c r="M11">
        <v>169</v>
      </c>
      <c r="N11">
        <v>43</v>
      </c>
      <c r="O11">
        <v>21</v>
      </c>
      <c r="P11">
        <v>10</v>
      </c>
      <c r="Q11">
        <v>3</v>
      </c>
      <c r="R11">
        <v>1</v>
      </c>
      <c r="S11">
        <v>214</v>
      </c>
      <c r="T11">
        <v>383</v>
      </c>
      <c r="U11">
        <v>426</v>
      </c>
      <c r="V11">
        <v>21.9</v>
      </c>
      <c r="W11">
        <v>39.1</v>
      </c>
      <c r="X11">
        <v>43.5</v>
      </c>
    </row>
    <row r="12" spans="1:24" x14ac:dyDescent="0.25">
      <c r="A12" t="s">
        <v>34</v>
      </c>
      <c r="B12">
        <v>1000</v>
      </c>
      <c r="K12">
        <v>3</v>
      </c>
      <c r="L12">
        <v>11</v>
      </c>
      <c r="M12">
        <v>189</v>
      </c>
      <c r="N12">
        <v>140</v>
      </c>
      <c r="O12">
        <v>55</v>
      </c>
      <c r="P12">
        <v>13</v>
      </c>
      <c r="Q12">
        <v>7</v>
      </c>
      <c r="R12">
        <v>6</v>
      </c>
      <c r="S12">
        <v>203</v>
      </c>
      <c r="T12">
        <v>343</v>
      </c>
      <c r="U12">
        <v>398</v>
      </c>
      <c r="V12">
        <v>20.3</v>
      </c>
      <c r="W12">
        <v>34.299999999999997</v>
      </c>
      <c r="X12">
        <v>39.799999999999997</v>
      </c>
    </row>
    <row r="13" spans="1:24" x14ac:dyDescent="0.25">
      <c r="A13" t="s">
        <v>35</v>
      </c>
      <c r="B13">
        <v>826</v>
      </c>
      <c r="L13">
        <v>1</v>
      </c>
      <c r="M13">
        <v>14</v>
      </c>
      <c r="N13">
        <v>182</v>
      </c>
      <c r="O13">
        <v>111</v>
      </c>
      <c r="P13">
        <v>31</v>
      </c>
      <c r="Q13">
        <v>17</v>
      </c>
      <c r="R13">
        <v>7</v>
      </c>
      <c r="S13">
        <v>197</v>
      </c>
      <c r="T13">
        <v>308</v>
      </c>
      <c r="U13">
        <v>339</v>
      </c>
      <c r="V13">
        <v>23.8</v>
      </c>
      <c r="W13">
        <v>37.299999999999997</v>
      </c>
      <c r="X13">
        <v>41</v>
      </c>
    </row>
    <row r="14" spans="1:24" x14ac:dyDescent="0.25">
      <c r="A14" t="s">
        <v>36</v>
      </c>
      <c r="B14">
        <v>834</v>
      </c>
      <c r="M14">
        <v>1</v>
      </c>
      <c r="N14">
        <v>15</v>
      </c>
      <c r="O14">
        <v>194</v>
      </c>
      <c r="P14">
        <v>121</v>
      </c>
      <c r="Q14">
        <v>45</v>
      </c>
      <c r="R14">
        <v>17</v>
      </c>
      <c r="S14">
        <v>210</v>
      </c>
      <c r="T14">
        <v>331</v>
      </c>
      <c r="U14">
        <v>376</v>
      </c>
      <c r="V14">
        <v>25.2</v>
      </c>
      <c r="W14">
        <v>39.700000000000003</v>
      </c>
      <c r="X14">
        <v>45.1</v>
      </c>
    </row>
    <row r="15" spans="1:24" x14ac:dyDescent="0.25">
      <c r="A15" t="s">
        <v>37</v>
      </c>
      <c r="B15">
        <v>908</v>
      </c>
      <c r="N15">
        <v>5</v>
      </c>
      <c r="O15">
        <v>24</v>
      </c>
      <c r="P15">
        <v>220</v>
      </c>
      <c r="Q15">
        <v>152</v>
      </c>
      <c r="R15">
        <v>37</v>
      </c>
      <c r="S15">
        <v>249</v>
      </c>
      <c r="T15">
        <v>401</v>
      </c>
      <c r="U15">
        <v>438</v>
      </c>
      <c r="V15">
        <v>27.4</v>
      </c>
      <c r="W15">
        <v>44.2</v>
      </c>
      <c r="X15">
        <v>48.2</v>
      </c>
    </row>
    <row r="16" spans="1:24" x14ac:dyDescent="0.25">
      <c r="A16" t="s">
        <v>38</v>
      </c>
      <c r="B16">
        <v>848</v>
      </c>
      <c r="O16">
        <v>3</v>
      </c>
      <c r="P16">
        <v>25</v>
      </c>
      <c r="Q16">
        <v>225</v>
      </c>
      <c r="R16">
        <v>116</v>
      </c>
      <c r="S16">
        <v>253</v>
      </c>
      <c r="T16">
        <v>369</v>
      </c>
      <c r="V16">
        <v>29.8</v>
      </c>
      <c r="W16">
        <v>43.5</v>
      </c>
    </row>
    <row r="17" spans="1:24" x14ac:dyDescent="0.25">
      <c r="A17" t="s">
        <v>39</v>
      </c>
      <c r="B17">
        <v>757</v>
      </c>
      <c r="P17">
        <v>5</v>
      </c>
      <c r="Q17">
        <v>30</v>
      </c>
      <c r="R17">
        <v>195</v>
      </c>
      <c r="S17">
        <v>230</v>
      </c>
      <c r="V17">
        <v>30.4</v>
      </c>
    </row>
    <row r="18" spans="1:24" x14ac:dyDescent="0.25">
      <c r="A18" t="s">
        <v>40</v>
      </c>
      <c r="B18">
        <v>781</v>
      </c>
      <c r="Q18">
        <v>1</v>
      </c>
      <c r="R18">
        <v>25</v>
      </c>
    </row>
    <row r="19" spans="1:24" x14ac:dyDescent="0.25">
      <c r="A19" t="s">
        <v>41</v>
      </c>
      <c r="B19">
        <v>751</v>
      </c>
      <c r="R19">
        <v>5</v>
      </c>
    </row>
    <row r="20" spans="1:24" x14ac:dyDescent="0.25">
      <c r="A20" t="s">
        <v>42</v>
      </c>
      <c r="B20">
        <v>669</v>
      </c>
    </row>
    <row r="21" spans="1:24" x14ac:dyDescent="0.25">
      <c r="A21" t="s">
        <v>43</v>
      </c>
      <c r="B21">
        <v>519</v>
      </c>
    </row>
    <row r="22" spans="1:24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</sheetData>
  <mergeCells count="1">
    <mergeCell ref="A1:X1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23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63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76</v>
      </c>
      <c r="C4">
        <v>50</v>
      </c>
      <c r="F4">
        <v>10</v>
      </c>
      <c r="G4">
        <v>8</v>
      </c>
      <c r="H4">
        <v>6</v>
      </c>
      <c r="I4">
        <v>1</v>
      </c>
      <c r="J4">
        <v>3</v>
      </c>
      <c r="T4">
        <v>10</v>
      </c>
      <c r="U4">
        <v>18</v>
      </c>
      <c r="V4">
        <v>24</v>
      </c>
      <c r="W4">
        <v>20</v>
      </c>
      <c r="X4">
        <v>36</v>
      </c>
      <c r="Y4">
        <v>48</v>
      </c>
    </row>
    <row r="5" spans="1:25" x14ac:dyDescent="0.25">
      <c r="A5" t="s">
        <v>27</v>
      </c>
      <c r="B5" t="s">
        <v>76</v>
      </c>
      <c r="C5">
        <v>60</v>
      </c>
      <c r="G5">
        <v>6</v>
      </c>
      <c r="H5">
        <v>14</v>
      </c>
      <c r="I5">
        <v>1</v>
      </c>
      <c r="J5">
        <v>2</v>
      </c>
      <c r="T5">
        <v>6</v>
      </c>
      <c r="U5">
        <v>20</v>
      </c>
      <c r="V5">
        <v>21</v>
      </c>
      <c r="W5">
        <v>10</v>
      </c>
      <c r="X5">
        <v>33.299999999999997</v>
      </c>
      <c r="Y5">
        <v>35</v>
      </c>
    </row>
    <row r="6" spans="1:25" x14ac:dyDescent="0.25">
      <c r="A6" t="s">
        <v>28</v>
      </c>
      <c r="B6" t="s">
        <v>76</v>
      </c>
      <c r="C6">
        <v>53</v>
      </c>
      <c r="H6">
        <v>10</v>
      </c>
      <c r="I6">
        <v>10</v>
      </c>
      <c r="J6">
        <v>4</v>
      </c>
      <c r="L6">
        <v>1</v>
      </c>
      <c r="O6">
        <v>1</v>
      </c>
      <c r="T6">
        <v>10</v>
      </c>
      <c r="U6">
        <v>20</v>
      </c>
      <c r="V6">
        <v>24</v>
      </c>
      <c r="W6">
        <v>18.899999999999999</v>
      </c>
      <c r="X6">
        <v>37.700000000000003</v>
      </c>
      <c r="Y6">
        <v>45.3</v>
      </c>
    </row>
    <row r="7" spans="1:25" x14ac:dyDescent="0.25">
      <c r="A7" t="s">
        <v>29</v>
      </c>
      <c r="B7" t="s">
        <v>76</v>
      </c>
      <c r="C7">
        <v>24</v>
      </c>
      <c r="H7">
        <v>2</v>
      </c>
      <c r="I7">
        <v>3</v>
      </c>
      <c r="J7">
        <v>3</v>
      </c>
      <c r="K7">
        <v>1</v>
      </c>
      <c r="T7">
        <v>5</v>
      </c>
      <c r="U7">
        <v>8</v>
      </c>
      <c r="V7">
        <v>9</v>
      </c>
      <c r="W7">
        <v>20.8</v>
      </c>
      <c r="X7">
        <v>33.299999999999997</v>
      </c>
      <c r="Y7">
        <v>37.5</v>
      </c>
    </row>
    <row r="8" spans="1:25" x14ac:dyDescent="0.25">
      <c r="A8" t="s">
        <v>30</v>
      </c>
      <c r="B8" t="s">
        <v>76</v>
      </c>
      <c r="C8">
        <v>33</v>
      </c>
      <c r="I8">
        <v>1</v>
      </c>
      <c r="J8">
        <v>3</v>
      </c>
      <c r="K8">
        <v>6</v>
      </c>
      <c r="L8">
        <v>2</v>
      </c>
      <c r="M8">
        <v>1</v>
      </c>
      <c r="T8">
        <v>4</v>
      </c>
      <c r="U8">
        <v>10</v>
      </c>
      <c r="V8">
        <v>12</v>
      </c>
      <c r="W8">
        <v>12.1</v>
      </c>
      <c r="X8">
        <v>30.3</v>
      </c>
      <c r="Y8">
        <v>36.4</v>
      </c>
    </row>
    <row r="9" spans="1:25" x14ac:dyDescent="0.25">
      <c r="A9" t="s">
        <v>31</v>
      </c>
      <c r="B9" t="s">
        <v>76</v>
      </c>
      <c r="C9">
        <v>39</v>
      </c>
      <c r="K9">
        <v>3</v>
      </c>
      <c r="L9">
        <v>7</v>
      </c>
      <c r="M9">
        <v>1</v>
      </c>
      <c r="T9">
        <v>3</v>
      </c>
      <c r="U9">
        <v>10</v>
      </c>
      <c r="V9">
        <v>11</v>
      </c>
      <c r="W9">
        <v>7.7</v>
      </c>
      <c r="X9">
        <v>25.6</v>
      </c>
      <c r="Y9">
        <v>28.2</v>
      </c>
    </row>
    <row r="10" spans="1:25" x14ac:dyDescent="0.25">
      <c r="A10" t="s">
        <v>32</v>
      </c>
      <c r="B10" t="s">
        <v>76</v>
      </c>
      <c r="C10">
        <v>9</v>
      </c>
      <c r="L10">
        <v>2</v>
      </c>
      <c r="M10">
        <v>2</v>
      </c>
      <c r="T10">
        <v>2</v>
      </c>
      <c r="U10">
        <v>4</v>
      </c>
      <c r="W10">
        <v>22.2</v>
      </c>
      <c r="X10">
        <v>44.4</v>
      </c>
    </row>
    <row r="11" spans="1:25" x14ac:dyDescent="0.25">
      <c r="A11" t="s">
        <v>33</v>
      </c>
      <c r="B11" t="s">
        <v>76</v>
      </c>
      <c r="C11">
        <v>27</v>
      </c>
      <c r="M11">
        <v>7</v>
      </c>
      <c r="N11">
        <v>4</v>
      </c>
      <c r="O11">
        <v>2</v>
      </c>
      <c r="T11">
        <v>7</v>
      </c>
      <c r="U11">
        <v>11</v>
      </c>
      <c r="V11">
        <v>13</v>
      </c>
      <c r="W11">
        <v>25.9</v>
      </c>
      <c r="X11">
        <v>40.700000000000003</v>
      </c>
      <c r="Y11">
        <v>48.1</v>
      </c>
    </row>
    <row r="12" spans="1:25" x14ac:dyDescent="0.25">
      <c r="A12" t="s">
        <v>34</v>
      </c>
      <c r="B12" t="s">
        <v>76</v>
      </c>
      <c r="C12">
        <v>53</v>
      </c>
      <c r="M12">
        <v>1</v>
      </c>
      <c r="N12">
        <v>13</v>
      </c>
      <c r="O12">
        <v>9</v>
      </c>
      <c r="P12">
        <v>4</v>
      </c>
      <c r="Q12">
        <v>1</v>
      </c>
      <c r="T12">
        <v>14</v>
      </c>
      <c r="U12">
        <v>23</v>
      </c>
      <c r="V12">
        <v>27</v>
      </c>
      <c r="W12">
        <v>26.4</v>
      </c>
      <c r="X12">
        <v>43.4</v>
      </c>
      <c r="Y12">
        <v>50.9</v>
      </c>
    </row>
    <row r="13" spans="1:25" x14ac:dyDescent="0.25">
      <c r="A13" t="s">
        <v>35</v>
      </c>
      <c r="B13" t="s">
        <v>76</v>
      </c>
      <c r="C13">
        <v>32</v>
      </c>
      <c r="N13">
        <v>1</v>
      </c>
      <c r="O13">
        <v>6</v>
      </c>
      <c r="P13">
        <v>5</v>
      </c>
      <c r="Q13">
        <v>2</v>
      </c>
      <c r="S13">
        <v>2</v>
      </c>
      <c r="T13">
        <v>7</v>
      </c>
      <c r="U13">
        <v>12</v>
      </c>
      <c r="V13">
        <v>14</v>
      </c>
      <c r="W13">
        <v>21.9</v>
      </c>
      <c r="X13">
        <v>37.5</v>
      </c>
      <c r="Y13">
        <v>43.8</v>
      </c>
    </row>
    <row r="14" spans="1:25" x14ac:dyDescent="0.25">
      <c r="A14" t="s">
        <v>36</v>
      </c>
      <c r="B14" t="s">
        <v>76</v>
      </c>
      <c r="C14">
        <v>44</v>
      </c>
      <c r="P14">
        <v>7</v>
      </c>
      <c r="Q14">
        <v>10</v>
      </c>
      <c r="R14">
        <v>2</v>
      </c>
      <c r="S14">
        <v>2</v>
      </c>
      <c r="T14">
        <v>7</v>
      </c>
      <c r="U14">
        <v>17</v>
      </c>
      <c r="V14">
        <v>19</v>
      </c>
      <c r="W14">
        <v>15.9</v>
      </c>
      <c r="X14">
        <v>38.6</v>
      </c>
      <c r="Y14">
        <v>43.2</v>
      </c>
    </row>
    <row r="15" spans="1:25" x14ac:dyDescent="0.25">
      <c r="A15" t="s">
        <v>37</v>
      </c>
      <c r="B15" t="s">
        <v>76</v>
      </c>
      <c r="C15">
        <v>41</v>
      </c>
      <c r="Q15">
        <v>13</v>
      </c>
      <c r="R15">
        <v>7</v>
      </c>
      <c r="S15">
        <v>2</v>
      </c>
      <c r="T15">
        <v>13</v>
      </c>
      <c r="U15">
        <v>20</v>
      </c>
      <c r="V15">
        <v>22</v>
      </c>
      <c r="W15">
        <v>31.7</v>
      </c>
      <c r="X15">
        <v>48.8</v>
      </c>
      <c r="Y15">
        <v>53.7</v>
      </c>
    </row>
    <row r="16" spans="1:25" x14ac:dyDescent="0.25">
      <c r="A16" t="s">
        <v>38</v>
      </c>
      <c r="B16" t="s">
        <v>76</v>
      </c>
      <c r="C16">
        <v>15</v>
      </c>
      <c r="Q16">
        <v>2</v>
      </c>
      <c r="R16">
        <v>3</v>
      </c>
      <c r="S16">
        <v>1</v>
      </c>
      <c r="T16">
        <v>5</v>
      </c>
      <c r="U16">
        <v>6</v>
      </c>
      <c r="W16">
        <v>33.299999999999997</v>
      </c>
      <c r="X16">
        <v>40</v>
      </c>
    </row>
    <row r="17" spans="1:25" x14ac:dyDescent="0.25">
      <c r="A17" t="s">
        <v>39</v>
      </c>
      <c r="B17" t="s">
        <v>76</v>
      </c>
      <c r="C17">
        <v>32</v>
      </c>
      <c r="R17">
        <v>2</v>
      </c>
      <c r="S17">
        <v>9</v>
      </c>
      <c r="T17">
        <v>11</v>
      </c>
      <c r="W17">
        <v>34.4</v>
      </c>
    </row>
    <row r="18" spans="1:25" x14ac:dyDescent="0.25">
      <c r="A18" t="s">
        <v>40</v>
      </c>
      <c r="B18" t="s">
        <v>76</v>
      </c>
      <c r="C18">
        <v>28</v>
      </c>
      <c r="S18">
        <v>1</v>
      </c>
    </row>
    <row r="19" spans="1:25" x14ac:dyDescent="0.25">
      <c r="A19" t="s">
        <v>41</v>
      </c>
      <c r="B19" t="s">
        <v>76</v>
      </c>
      <c r="C19">
        <v>16</v>
      </c>
    </row>
    <row r="20" spans="1:25" x14ac:dyDescent="0.25">
      <c r="A20" t="s">
        <v>42</v>
      </c>
      <c r="B20" t="s">
        <v>76</v>
      </c>
      <c r="C20">
        <v>15</v>
      </c>
    </row>
    <row r="21" spans="1:25" x14ac:dyDescent="0.25">
      <c r="A21" t="s">
        <v>43</v>
      </c>
      <c r="B21" t="s">
        <v>76</v>
      </c>
      <c r="C21">
        <v>7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23"/>
  <sheetViews>
    <sheetView workbookViewId="0">
      <selection sqref="A1:Z1"/>
    </sheetView>
  </sheetViews>
  <sheetFormatPr defaultColWidth="11.42578125" defaultRowHeight="15" x14ac:dyDescent="0.25"/>
  <cols>
    <col min="1" max="1" width="40.7109375" customWidth="1"/>
    <col min="2" max="2" width="18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110</v>
      </c>
      <c r="C4" t="s">
        <v>47</v>
      </c>
      <c r="D4">
        <v>5</v>
      </c>
      <c r="G4">
        <v>2</v>
      </c>
      <c r="U4">
        <v>2</v>
      </c>
      <c r="X4">
        <v>40</v>
      </c>
    </row>
    <row r="5" spans="1:26" x14ac:dyDescent="0.25">
      <c r="A5" t="s">
        <v>27</v>
      </c>
      <c r="B5" t="s">
        <v>110</v>
      </c>
      <c r="C5" t="s">
        <v>47</v>
      </c>
      <c r="D5">
        <v>1</v>
      </c>
      <c r="H5">
        <v>1</v>
      </c>
      <c r="U5">
        <v>1</v>
      </c>
      <c r="X5">
        <v>100</v>
      </c>
    </row>
    <row r="6" spans="1:26" x14ac:dyDescent="0.25">
      <c r="A6" t="s">
        <v>28</v>
      </c>
      <c r="B6" t="s">
        <v>110</v>
      </c>
      <c r="C6" t="s">
        <v>47</v>
      </c>
      <c r="D6">
        <v>5</v>
      </c>
      <c r="H6">
        <v>1</v>
      </c>
      <c r="J6">
        <v>1</v>
      </c>
      <c r="U6">
        <v>1</v>
      </c>
      <c r="V6">
        <v>2</v>
      </c>
      <c r="X6">
        <v>20</v>
      </c>
      <c r="Y6">
        <v>40</v>
      </c>
    </row>
    <row r="7" spans="1:26" x14ac:dyDescent="0.25">
      <c r="A7" t="s">
        <v>29</v>
      </c>
      <c r="B7" t="s">
        <v>110</v>
      </c>
      <c r="C7" t="s">
        <v>47</v>
      </c>
      <c r="D7">
        <v>20</v>
      </c>
      <c r="J7">
        <v>5</v>
      </c>
      <c r="K7">
        <v>2</v>
      </c>
      <c r="L7">
        <v>3</v>
      </c>
      <c r="M7">
        <v>1</v>
      </c>
      <c r="U7">
        <v>5</v>
      </c>
      <c r="V7">
        <v>7</v>
      </c>
      <c r="W7">
        <v>10</v>
      </c>
      <c r="X7">
        <v>25</v>
      </c>
      <c r="Y7">
        <v>35</v>
      </c>
      <c r="Z7">
        <v>50</v>
      </c>
    </row>
    <row r="8" spans="1:26" x14ac:dyDescent="0.25">
      <c r="A8" t="s">
        <v>30</v>
      </c>
      <c r="B8" t="s">
        <v>110</v>
      </c>
      <c r="C8" t="s">
        <v>47</v>
      </c>
      <c r="D8">
        <v>16</v>
      </c>
      <c r="I8">
        <v>2</v>
      </c>
      <c r="J8">
        <v>3</v>
      </c>
      <c r="K8">
        <v>1</v>
      </c>
      <c r="L8">
        <v>2</v>
      </c>
      <c r="M8">
        <v>1</v>
      </c>
      <c r="O8">
        <v>1</v>
      </c>
      <c r="U8">
        <v>6</v>
      </c>
      <c r="V8">
        <v>8</v>
      </c>
      <c r="W8">
        <v>9</v>
      </c>
      <c r="X8">
        <v>37.5</v>
      </c>
      <c r="Y8">
        <v>50</v>
      </c>
      <c r="Z8">
        <v>56.3</v>
      </c>
    </row>
    <row r="9" spans="1:26" x14ac:dyDescent="0.25">
      <c r="A9" t="s">
        <v>31</v>
      </c>
      <c r="B9" t="s">
        <v>110</v>
      </c>
      <c r="C9" t="s">
        <v>47</v>
      </c>
      <c r="D9">
        <v>7</v>
      </c>
      <c r="M9">
        <v>2</v>
      </c>
      <c r="N9">
        <v>1</v>
      </c>
      <c r="U9">
        <v>0</v>
      </c>
      <c r="V9">
        <v>2</v>
      </c>
      <c r="W9">
        <v>3</v>
      </c>
      <c r="X9">
        <v>0</v>
      </c>
      <c r="Y9">
        <v>28.6</v>
      </c>
      <c r="Z9">
        <v>42.9</v>
      </c>
    </row>
    <row r="10" spans="1:26" x14ac:dyDescent="0.25">
      <c r="A10" t="s">
        <v>32</v>
      </c>
      <c r="B10" t="s">
        <v>110</v>
      </c>
      <c r="C10" t="s">
        <v>47</v>
      </c>
      <c r="D10">
        <v>8</v>
      </c>
      <c r="M10">
        <v>2</v>
      </c>
      <c r="N10">
        <v>1</v>
      </c>
      <c r="U10">
        <v>2</v>
      </c>
      <c r="V10">
        <v>3</v>
      </c>
      <c r="X10">
        <v>25</v>
      </c>
      <c r="Y10">
        <v>37.5</v>
      </c>
    </row>
    <row r="11" spans="1:26" x14ac:dyDescent="0.25">
      <c r="A11" t="s">
        <v>33</v>
      </c>
      <c r="B11" t="s">
        <v>110</v>
      </c>
      <c r="C11" t="s">
        <v>47</v>
      </c>
      <c r="D11">
        <v>8</v>
      </c>
      <c r="M11">
        <v>1</v>
      </c>
      <c r="N11">
        <v>1</v>
      </c>
      <c r="O11">
        <v>2</v>
      </c>
      <c r="U11">
        <v>2</v>
      </c>
      <c r="V11">
        <v>4</v>
      </c>
      <c r="X11">
        <v>25</v>
      </c>
      <c r="Y11">
        <v>50</v>
      </c>
    </row>
    <row r="12" spans="1:26" x14ac:dyDescent="0.25">
      <c r="A12" t="s">
        <v>34</v>
      </c>
      <c r="B12" t="s">
        <v>110</v>
      </c>
      <c r="C12" t="s">
        <v>47</v>
      </c>
      <c r="D12">
        <v>20</v>
      </c>
      <c r="M12">
        <v>1</v>
      </c>
      <c r="N12">
        <v>3</v>
      </c>
      <c r="O12">
        <v>2</v>
      </c>
      <c r="P12">
        <v>5</v>
      </c>
      <c r="R12">
        <v>1</v>
      </c>
      <c r="U12">
        <v>6</v>
      </c>
      <c r="V12">
        <v>11</v>
      </c>
      <c r="W12">
        <v>11</v>
      </c>
      <c r="X12">
        <v>30</v>
      </c>
      <c r="Y12">
        <v>55.6</v>
      </c>
      <c r="Z12">
        <v>55.6</v>
      </c>
    </row>
    <row r="13" spans="1:26" x14ac:dyDescent="0.25">
      <c r="A13" t="s">
        <v>35</v>
      </c>
      <c r="B13" t="s">
        <v>110</v>
      </c>
      <c r="C13" t="s">
        <v>47</v>
      </c>
      <c r="D13">
        <v>27</v>
      </c>
      <c r="O13">
        <v>1</v>
      </c>
      <c r="P13">
        <v>3</v>
      </c>
      <c r="Q13">
        <v>2</v>
      </c>
      <c r="U13">
        <v>4</v>
      </c>
      <c r="V13">
        <v>6</v>
      </c>
      <c r="X13">
        <v>14.8</v>
      </c>
      <c r="Y13">
        <v>22.2</v>
      </c>
    </row>
    <row r="14" spans="1:26" x14ac:dyDescent="0.25">
      <c r="A14" t="s">
        <v>36</v>
      </c>
      <c r="B14" t="s">
        <v>110</v>
      </c>
      <c r="C14" t="s">
        <v>47</v>
      </c>
      <c r="D14">
        <v>26</v>
      </c>
      <c r="P14">
        <v>3</v>
      </c>
      <c r="Q14">
        <v>3</v>
      </c>
      <c r="R14">
        <v>6</v>
      </c>
      <c r="S14">
        <v>1</v>
      </c>
      <c r="U14">
        <v>6</v>
      </c>
      <c r="V14">
        <v>12</v>
      </c>
      <c r="W14">
        <v>13</v>
      </c>
      <c r="X14">
        <v>23.1</v>
      </c>
      <c r="Y14">
        <v>46.2</v>
      </c>
      <c r="Z14">
        <v>50</v>
      </c>
    </row>
    <row r="15" spans="1:26" x14ac:dyDescent="0.25">
      <c r="A15" t="s">
        <v>37</v>
      </c>
      <c r="B15" t="s">
        <v>110</v>
      </c>
      <c r="C15" t="s">
        <v>47</v>
      </c>
      <c r="D15">
        <v>12</v>
      </c>
      <c r="R15">
        <v>3</v>
      </c>
      <c r="S15">
        <v>3</v>
      </c>
      <c r="U15">
        <v>3</v>
      </c>
      <c r="V15">
        <v>6</v>
      </c>
      <c r="X15">
        <v>25</v>
      </c>
      <c r="Y15">
        <v>50</v>
      </c>
    </row>
    <row r="16" spans="1:26" x14ac:dyDescent="0.25">
      <c r="A16" t="s">
        <v>38</v>
      </c>
      <c r="B16" t="s">
        <v>110</v>
      </c>
      <c r="C16" t="s">
        <v>47</v>
      </c>
      <c r="D16">
        <v>2</v>
      </c>
    </row>
    <row r="17" spans="1:26" x14ac:dyDescent="0.25">
      <c r="A17" t="s">
        <v>39</v>
      </c>
      <c r="B17" t="s">
        <v>110</v>
      </c>
      <c r="C17" t="s">
        <v>47</v>
      </c>
      <c r="D17">
        <v>6</v>
      </c>
      <c r="T17">
        <v>2</v>
      </c>
      <c r="U17">
        <v>2</v>
      </c>
      <c r="X17">
        <v>33.299999999999997</v>
      </c>
    </row>
    <row r="18" spans="1:26" x14ac:dyDescent="0.25">
      <c r="A18" t="s">
        <v>40</v>
      </c>
      <c r="B18" t="s">
        <v>110</v>
      </c>
      <c r="C18" t="s">
        <v>47</v>
      </c>
      <c r="D18">
        <v>10</v>
      </c>
      <c r="T18">
        <v>1</v>
      </c>
    </row>
    <row r="19" spans="1:26" x14ac:dyDescent="0.25">
      <c r="A19" t="s">
        <v>41</v>
      </c>
      <c r="B19" t="s">
        <v>110</v>
      </c>
      <c r="C19" t="s">
        <v>47</v>
      </c>
      <c r="D19">
        <v>5</v>
      </c>
    </row>
    <row r="20" spans="1:26" x14ac:dyDescent="0.25">
      <c r="A20" t="s">
        <v>42</v>
      </c>
      <c r="B20" t="s">
        <v>110</v>
      </c>
      <c r="C20" t="s">
        <v>47</v>
      </c>
      <c r="D20">
        <v>4</v>
      </c>
    </row>
    <row r="21" spans="1:26" x14ac:dyDescent="0.25">
      <c r="A21" t="s">
        <v>43</v>
      </c>
      <c r="B21" t="s">
        <v>110</v>
      </c>
      <c r="C21" t="s">
        <v>47</v>
      </c>
      <c r="D21">
        <v>3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23"/>
  <sheetViews>
    <sheetView workbookViewId="0">
      <selection sqref="A1:Z1"/>
    </sheetView>
  </sheetViews>
  <sheetFormatPr defaultColWidth="11.42578125" defaultRowHeight="15" x14ac:dyDescent="0.25"/>
  <cols>
    <col min="1" max="1" width="40.7109375" customWidth="1"/>
    <col min="2" max="2" width="18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110</v>
      </c>
      <c r="C4" t="s">
        <v>49</v>
      </c>
      <c r="D4">
        <v>1</v>
      </c>
    </row>
    <row r="5" spans="1:26" x14ac:dyDescent="0.25">
      <c r="A5" t="s">
        <v>27</v>
      </c>
      <c r="B5" t="s">
        <v>110</v>
      </c>
      <c r="C5" t="s">
        <v>49</v>
      </c>
      <c r="D5">
        <v>4</v>
      </c>
      <c r="H5">
        <v>1</v>
      </c>
      <c r="U5">
        <v>1</v>
      </c>
      <c r="X5">
        <v>25</v>
      </c>
    </row>
    <row r="6" spans="1:26" x14ac:dyDescent="0.25">
      <c r="A6" t="s">
        <v>28</v>
      </c>
      <c r="B6" t="s">
        <v>110</v>
      </c>
      <c r="C6" t="s">
        <v>49</v>
      </c>
      <c r="D6">
        <v>5</v>
      </c>
      <c r="H6">
        <v>1</v>
      </c>
    </row>
    <row r="7" spans="1:26" x14ac:dyDescent="0.25">
      <c r="A7" t="s">
        <v>29</v>
      </c>
      <c r="B7" t="s">
        <v>110</v>
      </c>
      <c r="C7" t="s">
        <v>49</v>
      </c>
      <c r="D7">
        <v>9</v>
      </c>
      <c r="H7">
        <v>2</v>
      </c>
      <c r="J7">
        <v>1</v>
      </c>
      <c r="K7">
        <v>1</v>
      </c>
      <c r="U7">
        <v>3</v>
      </c>
      <c r="V7">
        <v>4</v>
      </c>
      <c r="X7">
        <v>33.299999999999997</v>
      </c>
      <c r="Y7">
        <v>44.4</v>
      </c>
    </row>
    <row r="8" spans="1:26" x14ac:dyDescent="0.25">
      <c r="A8" t="s">
        <v>30</v>
      </c>
      <c r="B8" t="s">
        <v>110</v>
      </c>
      <c r="C8" t="s">
        <v>49</v>
      </c>
      <c r="D8">
        <v>12</v>
      </c>
      <c r="I8">
        <v>1</v>
      </c>
      <c r="J8">
        <v>5</v>
      </c>
      <c r="L8">
        <v>1</v>
      </c>
      <c r="U8">
        <v>6</v>
      </c>
      <c r="V8">
        <v>7</v>
      </c>
      <c r="X8">
        <v>50</v>
      </c>
      <c r="Y8">
        <v>58.3</v>
      </c>
    </row>
    <row r="9" spans="1:26" x14ac:dyDescent="0.25">
      <c r="A9" t="s">
        <v>31</v>
      </c>
      <c r="B9" t="s">
        <v>110</v>
      </c>
      <c r="C9" t="s">
        <v>49</v>
      </c>
      <c r="D9">
        <v>5</v>
      </c>
      <c r="M9">
        <v>1</v>
      </c>
      <c r="U9">
        <v>0</v>
      </c>
      <c r="V9">
        <v>1</v>
      </c>
      <c r="X9">
        <v>0</v>
      </c>
      <c r="Y9">
        <v>20</v>
      </c>
    </row>
    <row r="10" spans="1:26" x14ac:dyDescent="0.25">
      <c r="A10" t="s">
        <v>32</v>
      </c>
      <c r="B10" t="s">
        <v>110</v>
      </c>
      <c r="C10" t="s">
        <v>49</v>
      </c>
      <c r="D10">
        <v>14</v>
      </c>
      <c r="L10">
        <v>1</v>
      </c>
      <c r="M10">
        <v>1</v>
      </c>
      <c r="N10">
        <v>2</v>
      </c>
      <c r="U10">
        <v>2</v>
      </c>
      <c r="V10">
        <v>4</v>
      </c>
      <c r="X10">
        <v>14.3</v>
      </c>
      <c r="Y10">
        <v>28.6</v>
      </c>
    </row>
    <row r="11" spans="1:26" x14ac:dyDescent="0.25">
      <c r="A11" t="s">
        <v>33</v>
      </c>
      <c r="B11" t="s">
        <v>110</v>
      </c>
      <c r="C11" t="s">
        <v>49</v>
      </c>
      <c r="D11">
        <v>3</v>
      </c>
    </row>
    <row r="12" spans="1:26" x14ac:dyDescent="0.25">
      <c r="A12" t="s">
        <v>34</v>
      </c>
      <c r="B12" t="s">
        <v>110</v>
      </c>
      <c r="C12" t="s">
        <v>49</v>
      </c>
      <c r="D12">
        <v>4</v>
      </c>
      <c r="O12">
        <v>1</v>
      </c>
      <c r="P12">
        <v>1</v>
      </c>
      <c r="Q12">
        <v>1</v>
      </c>
      <c r="U12">
        <v>1</v>
      </c>
      <c r="V12">
        <v>2</v>
      </c>
      <c r="W12">
        <v>3</v>
      </c>
      <c r="X12">
        <v>25</v>
      </c>
      <c r="Y12">
        <v>50</v>
      </c>
      <c r="Z12">
        <v>75</v>
      </c>
    </row>
    <row r="13" spans="1:26" x14ac:dyDescent="0.25">
      <c r="A13" t="s">
        <v>35</v>
      </c>
      <c r="B13" t="s">
        <v>110</v>
      </c>
      <c r="C13" t="s">
        <v>49</v>
      </c>
      <c r="D13">
        <v>4</v>
      </c>
      <c r="P13">
        <v>2</v>
      </c>
      <c r="U13">
        <v>2</v>
      </c>
      <c r="X13">
        <v>50</v>
      </c>
    </row>
    <row r="14" spans="1:26" x14ac:dyDescent="0.25">
      <c r="A14" t="s">
        <v>36</v>
      </c>
      <c r="B14" t="s">
        <v>110</v>
      </c>
      <c r="C14" t="s">
        <v>49</v>
      </c>
      <c r="D14">
        <v>5</v>
      </c>
      <c r="Q14">
        <v>2</v>
      </c>
      <c r="R14">
        <v>1</v>
      </c>
      <c r="U14">
        <v>2</v>
      </c>
      <c r="V14">
        <v>3</v>
      </c>
      <c r="X14">
        <v>40</v>
      </c>
      <c r="Y14">
        <v>60</v>
      </c>
    </row>
    <row r="15" spans="1:26" x14ac:dyDescent="0.25">
      <c r="A15" t="s">
        <v>37</v>
      </c>
      <c r="B15" t="s">
        <v>110</v>
      </c>
      <c r="C15" t="s">
        <v>49</v>
      </c>
      <c r="D15">
        <v>11</v>
      </c>
      <c r="R15">
        <v>3</v>
      </c>
      <c r="S15">
        <v>4</v>
      </c>
      <c r="T15">
        <v>1</v>
      </c>
      <c r="U15">
        <v>3</v>
      </c>
      <c r="V15">
        <v>7</v>
      </c>
      <c r="W15">
        <v>8</v>
      </c>
      <c r="X15">
        <v>27.3</v>
      </c>
      <c r="Y15">
        <v>63.6</v>
      </c>
      <c r="Z15">
        <v>72.7</v>
      </c>
    </row>
    <row r="16" spans="1:26" x14ac:dyDescent="0.25">
      <c r="A16" t="s">
        <v>38</v>
      </c>
      <c r="B16" t="s">
        <v>110</v>
      </c>
      <c r="C16" t="s">
        <v>49</v>
      </c>
      <c r="D16">
        <v>10</v>
      </c>
      <c r="S16">
        <v>4</v>
      </c>
      <c r="T16">
        <v>2</v>
      </c>
      <c r="U16">
        <v>4</v>
      </c>
      <c r="V16">
        <v>6</v>
      </c>
      <c r="X16">
        <v>40</v>
      </c>
      <c r="Y16">
        <v>60</v>
      </c>
    </row>
    <row r="17" spans="1:26" x14ac:dyDescent="0.25">
      <c r="A17" t="s">
        <v>39</v>
      </c>
      <c r="B17" t="s">
        <v>110</v>
      </c>
      <c r="C17" t="s">
        <v>49</v>
      </c>
      <c r="D17">
        <v>8</v>
      </c>
      <c r="T17">
        <v>1</v>
      </c>
      <c r="U17">
        <v>1</v>
      </c>
      <c r="X17">
        <v>12.5</v>
      </c>
    </row>
    <row r="18" spans="1:26" x14ac:dyDescent="0.25">
      <c r="A18" t="s">
        <v>40</v>
      </c>
      <c r="B18" t="s">
        <v>110</v>
      </c>
      <c r="C18" t="s">
        <v>49</v>
      </c>
      <c r="D18">
        <v>12</v>
      </c>
      <c r="T18">
        <v>1</v>
      </c>
    </row>
    <row r="19" spans="1:26" x14ac:dyDescent="0.25">
      <c r="A19" t="s">
        <v>41</v>
      </c>
      <c r="B19" t="s">
        <v>110</v>
      </c>
      <c r="C19" t="s">
        <v>49</v>
      </c>
      <c r="D19">
        <v>6</v>
      </c>
    </row>
    <row r="20" spans="1:26" x14ac:dyDescent="0.25">
      <c r="A20" t="s">
        <v>42</v>
      </c>
      <c r="B20" t="s">
        <v>110</v>
      </c>
      <c r="C20" t="s">
        <v>49</v>
      </c>
      <c r="D20">
        <v>6</v>
      </c>
    </row>
    <row r="21" spans="1:26" x14ac:dyDescent="0.25">
      <c r="A21" t="s">
        <v>43</v>
      </c>
      <c r="B21" t="s">
        <v>110</v>
      </c>
      <c r="C21" t="s">
        <v>49</v>
      </c>
      <c r="D21">
        <v>10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64</v>
      </c>
      <c r="C4" t="s">
        <v>47</v>
      </c>
      <c r="D4">
        <v>27</v>
      </c>
      <c r="G4">
        <v>3</v>
      </c>
      <c r="H4">
        <v>6</v>
      </c>
      <c r="I4">
        <v>3</v>
      </c>
      <c r="R4">
        <v>1</v>
      </c>
      <c r="S4">
        <v>1</v>
      </c>
      <c r="U4">
        <v>3</v>
      </c>
      <c r="V4">
        <v>9</v>
      </c>
      <c r="W4">
        <v>12</v>
      </c>
      <c r="X4">
        <v>11.1</v>
      </c>
      <c r="Y4">
        <v>33.299999999999997</v>
      </c>
      <c r="Z4">
        <v>44.4</v>
      </c>
    </row>
    <row r="5" spans="1:26" x14ac:dyDescent="0.25">
      <c r="A5" t="s">
        <v>27</v>
      </c>
      <c r="B5" t="s">
        <v>64</v>
      </c>
      <c r="C5" t="s">
        <v>47</v>
      </c>
      <c r="D5">
        <v>23</v>
      </c>
      <c r="H5">
        <v>2</v>
      </c>
      <c r="I5">
        <v>7</v>
      </c>
      <c r="K5">
        <v>1</v>
      </c>
      <c r="L5">
        <v>2</v>
      </c>
      <c r="T5">
        <v>1</v>
      </c>
      <c r="U5">
        <v>2</v>
      </c>
      <c r="V5">
        <v>9</v>
      </c>
      <c r="W5">
        <v>9</v>
      </c>
      <c r="X5">
        <v>8.6999999999999993</v>
      </c>
      <c r="Y5">
        <v>39.1</v>
      </c>
      <c r="Z5">
        <v>39.1</v>
      </c>
    </row>
    <row r="6" spans="1:26" x14ac:dyDescent="0.25">
      <c r="A6" t="s">
        <v>28</v>
      </c>
      <c r="B6" t="s">
        <v>64</v>
      </c>
      <c r="C6" t="s">
        <v>47</v>
      </c>
      <c r="D6">
        <v>23</v>
      </c>
      <c r="H6">
        <v>1</v>
      </c>
      <c r="J6">
        <v>7</v>
      </c>
      <c r="K6">
        <v>3</v>
      </c>
      <c r="L6">
        <v>1</v>
      </c>
      <c r="U6">
        <v>1</v>
      </c>
      <c r="V6">
        <v>8</v>
      </c>
      <c r="W6">
        <v>11</v>
      </c>
      <c r="X6">
        <v>4.3</v>
      </c>
      <c r="Y6">
        <v>34.799999999999997</v>
      </c>
      <c r="Z6">
        <v>47.8</v>
      </c>
    </row>
    <row r="7" spans="1:26" x14ac:dyDescent="0.25">
      <c r="A7" t="s">
        <v>29</v>
      </c>
      <c r="B7" t="s">
        <v>64</v>
      </c>
      <c r="C7" t="s">
        <v>47</v>
      </c>
      <c r="D7">
        <v>43</v>
      </c>
      <c r="J7">
        <v>6</v>
      </c>
      <c r="K7">
        <v>8</v>
      </c>
      <c r="L7">
        <v>3</v>
      </c>
      <c r="M7">
        <v>2</v>
      </c>
      <c r="Q7">
        <v>1</v>
      </c>
      <c r="U7">
        <v>6</v>
      </c>
      <c r="V7">
        <v>14</v>
      </c>
      <c r="W7">
        <v>17</v>
      </c>
      <c r="X7">
        <v>14</v>
      </c>
      <c r="Y7">
        <v>32.6</v>
      </c>
      <c r="Z7">
        <v>39.5</v>
      </c>
    </row>
    <row r="8" spans="1:26" x14ac:dyDescent="0.25">
      <c r="A8" t="s">
        <v>30</v>
      </c>
      <c r="B8" t="s">
        <v>64</v>
      </c>
      <c r="C8" t="s">
        <v>47</v>
      </c>
      <c r="D8">
        <v>31</v>
      </c>
      <c r="K8">
        <v>4</v>
      </c>
      <c r="L8">
        <v>9</v>
      </c>
      <c r="M8">
        <v>1</v>
      </c>
      <c r="N8">
        <v>3</v>
      </c>
      <c r="O8">
        <v>1</v>
      </c>
      <c r="U8">
        <v>4</v>
      </c>
      <c r="V8">
        <v>13</v>
      </c>
      <c r="W8">
        <v>14</v>
      </c>
      <c r="X8">
        <v>12.9</v>
      </c>
      <c r="Y8">
        <v>41.9</v>
      </c>
      <c r="Z8">
        <v>45.2</v>
      </c>
    </row>
    <row r="9" spans="1:26" x14ac:dyDescent="0.25">
      <c r="A9" t="s">
        <v>31</v>
      </c>
      <c r="B9" t="s">
        <v>64</v>
      </c>
      <c r="C9" t="s">
        <v>47</v>
      </c>
      <c r="D9">
        <v>42</v>
      </c>
      <c r="L9">
        <v>7</v>
      </c>
      <c r="M9">
        <v>8</v>
      </c>
      <c r="N9">
        <v>5</v>
      </c>
      <c r="P9">
        <v>3</v>
      </c>
      <c r="S9">
        <v>1</v>
      </c>
      <c r="U9">
        <v>7</v>
      </c>
      <c r="V9">
        <v>15</v>
      </c>
      <c r="W9">
        <v>20</v>
      </c>
      <c r="X9">
        <v>16.7</v>
      </c>
      <c r="Y9">
        <v>35.700000000000003</v>
      </c>
      <c r="Z9">
        <v>47.6</v>
      </c>
    </row>
    <row r="10" spans="1:26" x14ac:dyDescent="0.25">
      <c r="A10" t="s">
        <v>32</v>
      </c>
      <c r="B10" t="s">
        <v>64</v>
      </c>
      <c r="C10" t="s">
        <v>47</v>
      </c>
      <c r="D10">
        <v>53</v>
      </c>
      <c r="M10">
        <v>7</v>
      </c>
      <c r="N10">
        <v>12</v>
      </c>
      <c r="O10">
        <v>4</v>
      </c>
      <c r="P10">
        <v>1</v>
      </c>
      <c r="U10">
        <v>7</v>
      </c>
      <c r="V10">
        <v>19</v>
      </c>
      <c r="W10">
        <v>23</v>
      </c>
      <c r="X10">
        <v>13.2</v>
      </c>
      <c r="Y10">
        <v>35.799999999999997</v>
      </c>
      <c r="Z10">
        <v>43.4</v>
      </c>
    </row>
    <row r="11" spans="1:26" x14ac:dyDescent="0.25">
      <c r="A11" t="s">
        <v>33</v>
      </c>
      <c r="B11" t="s">
        <v>64</v>
      </c>
      <c r="C11" t="s">
        <v>47</v>
      </c>
      <c r="D11">
        <v>47</v>
      </c>
      <c r="N11">
        <v>8</v>
      </c>
      <c r="O11">
        <v>10</v>
      </c>
      <c r="P11">
        <v>3</v>
      </c>
      <c r="Q11">
        <v>2</v>
      </c>
      <c r="R11">
        <v>2</v>
      </c>
      <c r="U11">
        <v>8</v>
      </c>
      <c r="V11">
        <v>18</v>
      </c>
      <c r="W11">
        <v>21</v>
      </c>
      <c r="X11">
        <v>17</v>
      </c>
      <c r="Y11">
        <v>38.299999999999997</v>
      </c>
      <c r="Z11">
        <v>44.7</v>
      </c>
    </row>
    <row r="12" spans="1:26" x14ac:dyDescent="0.25">
      <c r="A12" t="s">
        <v>34</v>
      </c>
      <c r="B12" t="s">
        <v>64</v>
      </c>
      <c r="C12" t="s">
        <v>47</v>
      </c>
      <c r="D12">
        <v>32</v>
      </c>
      <c r="O12">
        <v>6</v>
      </c>
      <c r="P12">
        <v>8</v>
      </c>
      <c r="Q12">
        <v>1</v>
      </c>
      <c r="U12">
        <v>6</v>
      </c>
      <c r="V12">
        <v>14</v>
      </c>
      <c r="W12">
        <v>15</v>
      </c>
      <c r="X12">
        <v>18.8</v>
      </c>
      <c r="Y12">
        <v>43.8</v>
      </c>
      <c r="Z12">
        <v>46.9</v>
      </c>
    </row>
    <row r="13" spans="1:26" x14ac:dyDescent="0.25">
      <c r="A13" t="s">
        <v>35</v>
      </c>
      <c r="B13" t="s">
        <v>64</v>
      </c>
      <c r="C13" t="s">
        <v>47</v>
      </c>
      <c r="D13">
        <v>19</v>
      </c>
      <c r="P13">
        <v>3</v>
      </c>
      <c r="Q13">
        <v>4</v>
      </c>
      <c r="R13">
        <v>1</v>
      </c>
      <c r="S13">
        <v>1</v>
      </c>
      <c r="U13">
        <v>3</v>
      </c>
      <c r="V13">
        <v>7</v>
      </c>
      <c r="W13">
        <v>8</v>
      </c>
      <c r="X13">
        <v>15.8</v>
      </c>
      <c r="Y13">
        <v>36.799999999999997</v>
      </c>
      <c r="Z13">
        <v>42.1</v>
      </c>
    </row>
    <row r="14" spans="1:26" x14ac:dyDescent="0.25">
      <c r="A14" t="s">
        <v>36</v>
      </c>
      <c r="B14" t="s">
        <v>64</v>
      </c>
      <c r="C14" t="s">
        <v>47</v>
      </c>
      <c r="D14">
        <v>30</v>
      </c>
      <c r="Q14">
        <v>5</v>
      </c>
      <c r="R14">
        <v>6</v>
      </c>
      <c r="S14">
        <v>2</v>
      </c>
      <c r="U14">
        <v>5</v>
      </c>
      <c r="V14">
        <v>11</v>
      </c>
      <c r="W14">
        <v>13</v>
      </c>
      <c r="X14">
        <v>16.7</v>
      </c>
      <c r="Y14">
        <v>36.700000000000003</v>
      </c>
      <c r="Z14">
        <v>43.3</v>
      </c>
    </row>
    <row r="15" spans="1:26" x14ac:dyDescent="0.25">
      <c r="A15" t="s">
        <v>37</v>
      </c>
      <c r="B15" t="s">
        <v>64</v>
      </c>
      <c r="C15" t="s">
        <v>47</v>
      </c>
      <c r="D15">
        <v>39</v>
      </c>
      <c r="R15">
        <v>4</v>
      </c>
      <c r="S15">
        <v>9</v>
      </c>
      <c r="T15">
        <v>2</v>
      </c>
      <c r="U15">
        <v>4</v>
      </c>
      <c r="V15">
        <v>13</v>
      </c>
      <c r="W15">
        <v>15</v>
      </c>
      <c r="X15">
        <v>10.3</v>
      </c>
      <c r="Y15">
        <v>33.299999999999997</v>
      </c>
      <c r="Z15">
        <v>38.5</v>
      </c>
    </row>
    <row r="16" spans="1:26" x14ac:dyDescent="0.25">
      <c r="A16" t="s">
        <v>38</v>
      </c>
      <c r="B16" t="s">
        <v>64</v>
      </c>
      <c r="C16" t="s">
        <v>47</v>
      </c>
      <c r="D16">
        <v>48</v>
      </c>
      <c r="S16">
        <v>13</v>
      </c>
      <c r="T16">
        <v>10</v>
      </c>
      <c r="U16">
        <v>13</v>
      </c>
      <c r="V16">
        <v>23</v>
      </c>
      <c r="X16">
        <v>27.1</v>
      </c>
      <c r="Y16">
        <v>47.9</v>
      </c>
    </row>
    <row r="17" spans="1:26" x14ac:dyDescent="0.25">
      <c r="A17" t="s">
        <v>39</v>
      </c>
      <c r="B17" t="s">
        <v>64</v>
      </c>
      <c r="C17" t="s">
        <v>47</v>
      </c>
      <c r="D17">
        <v>38</v>
      </c>
      <c r="T17">
        <v>8</v>
      </c>
      <c r="U17">
        <v>8</v>
      </c>
      <c r="X17">
        <v>21.1</v>
      </c>
    </row>
    <row r="18" spans="1:26" x14ac:dyDescent="0.25">
      <c r="A18" t="s">
        <v>40</v>
      </c>
      <c r="B18" t="s">
        <v>64</v>
      </c>
      <c r="C18" t="s">
        <v>47</v>
      </c>
      <c r="D18">
        <v>50</v>
      </c>
      <c r="T18">
        <v>1</v>
      </c>
    </row>
    <row r="19" spans="1:26" x14ac:dyDescent="0.25">
      <c r="A19" t="s">
        <v>41</v>
      </c>
      <c r="B19" t="s">
        <v>64</v>
      </c>
      <c r="C19" t="s">
        <v>47</v>
      </c>
      <c r="D19">
        <v>52</v>
      </c>
    </row>
    <row r="20" spans="1:26" x14ac:dyDescent="0.25">
      <c r="A20" t="s">
        <v>42</v>
      </c>
      <c r="B20" t="s">
        <v>64</v>
      </c>
      <c r="C20" t="s">
        <v>47</v>
      </c>
      <c r="D20">
        <v>61</v>
      </c>
    </row>
    <row r="21" spans="1:26" x14ac:dyDescent="0.25">
      <c r="A21" t="s">
        <v>43</v>
      </c>
      <c r="B21" t="s">
        <v>64</v>
      </c>
      <c r="C21" t="s">
        <v>47</v>
      </c>
      <c r="D21">
        <v>35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64</v>
      </c>
      <c r="C4" t="s">
        <v>49</v>
      </c>
      <c r="D4">
        <v>22</v>
      </c>
      <c r="G4">
        <v>4</v>
      </c>
      <c r="H4">
        <v>2</v>
      </c>
      <c r="I4">
        <v>2</v>
      </c>
      <c r="U4">
        <v>4</v>
      </c>
      <c r="V4">
        <v>6</v>
      </c>
      <c r="W4">
        <v>8</v>
      </c>
      <c r="X4">
        <v>18.2</v>
      </c>
      <c r="Y4">
        <v>27.3</v>
      </c>
      <c r="Z4">
        <v>36.4</v>
      </c>
    </row>
    <row r="5" spans="1:26" x14ac:dyDescent="0.25">
      <c r="A5" t="s">
        <v>27</v>
      </c>
      <c r="B5" t="s">
        <v>64</v>
      </c>
      <c r="C5" t="s">
        <v>49</v>
      </c>
      <c r="D5">
        <v>32</v>
      </c>
      <c r="G5">
        <v>1</v>
      </c>
      <c r="H5">
        <v>5</v>
      </c>
      <c r="I5">
        <v>7</v>
      </c>
      <c r="J5">
        <v>3</v>
      </c>
      <c r="K5">
        <v>2</v>
      </c>
      <c r="Q5">
        <v>1</v>
      </c>
      <c r="U5">
        <v>6</v>
      </c>
      <c r="V5">
        <v>13</v>
      </c>
      <c r="W5">
        <v>16</v>
      </c>
      <c r="X5">
        <v>18.8</v>
      </c>
      <c r="Y5">
        <v>40.6</v>
      </c>
      <c r="Z5">
        <v>50</v>
      </c>
    </row>
    <row r="6" spans="1:26" x14ac:dyDescent="0.25">
      <c r="A6" t="s">
        <v>28</v>
      </c>
      <c r="B6" t="s">
        <v>64</v>
      </c>
      <c r="C6" t="s">
        <v>49</v>
      </c>
      <c r="D6">
        <v>45</v>
      </c>
      <c r="I6">
        <v>10</v>
      </c>
      <c r="J6">
        <v>13</v>
      </c>
      <c r="K6">
        <v>2</v>
      </c>
      <c r="U6">
        <v>10</v>
      </c>
      <c r="V6">
        <v>23</v>
      </c>
      <c r="W6">
        <v>25</v>
      </c>
      <c r="X6">
        <v>22.2</v>
      </c>
      <c r="Y6">
        <v>51.1</v>
      </c>
      <c r="Z6">
        <v>55.6</v>
      </c>
    </row>
    <row r="7" spans="1:26" x14ac:dyDescent="0.25">
      <c r="A7" t="s">
        <v>29</v>
      </c>
      <c r="B7" t="s">
        <v>64</v>
      </c>
      <c r="C7" t="s">
        <v>49</v>
      </c>
      <c r="D7">
        <v>61</v>
      </c>
      <c r="J7">
        <v>13</v>
      </c>
      <c r="K7">
        <v>12</v>
      </c>
      <c r="L7">
        <v>2</v>
      </c>
      <c r="M7">
        <v>1</v>
      </c>
      <c r="O7">
        <v>2</v>
      </c>
      <c r="P7">
        <v>1</v>
      </c>
      <c r="Q7">
        <v>1</v>
      </c>
      <c r="T7">
        <v>1</v>
      </c>
      <c r="U7">
        <v>13</v>
      </c>
      <c r="V7">
        <v>25</v>
      </c>
      <c r="W7">
        <v>27</v>
      </c>
      <c r="X7">
        <v>21.3</v>
      </c>
      <c r="Y7">
        <v>41</v>
      </c>
      <c r="Z7">
        <v>44.3</v>
      </c>
    </row>
    <row r="8" spans="1:26" x14ac:dyDescent="0.25">
      <c r="A8" t="s">
        <v>30</v>
      </c>
      <c r="B8" t="s">
        <v>64</v>
      </c>
      <c r="C8" t="s">
        <v>49</v>
      </c>
      <c r="D8">
        <v>48</v>
      </c>
      <c r="K8">
        <v>11</v>
      </c>
      <c r="L8">
        <v>15</v>
      </c>
      <c r="M8">
        <v>1</v>
      </c>
      <c r="N8">
        <v>2</v>
      </c>
      <c r="P8">
        <v>1</v>
      </c>
      <c r="Q8">
        <v>1</v>
      </c>
      <c r="U8">
        <v>11</v>
      </c>
      <c r="V8">
        <v>26</v>
      </c>
      <c r="W8">
        <v>27</v>
      </c>
      <c r="X8">
        <v>22.9</v>
      </c>
      <c r="Y8">
        <v>54.2</v>
      </c>
      <c r="Z8">
        <v>56.3</v>
      </c>
    </row>
    <row r="9" spans="1:26" x14ac:dyDescent="0.25">
      <c r="A9" t="s">
        <v>31</v>
      </c>
      <c r="B9" t="s">
        <v>64</v>
      </c>
      <c r="C9" t="s">
        <v>49</v>
      </c>
      <c r="D9">
        <v>60</v>
      </c>
      <c r="L9">
        <v>13</v>
      </c>
      <c r="M9">
        <v>17</v>
      </c>
      <c r="N9">
        <v>5</v>
      </c>
      <c r="S9">
        <v>1</v>
      </c>
      <c r="T9">
        <v>1</v>
      </c>
      <c r="U9">
        <v>13</v>
      </c>
      <c r="V9">
        <v>30</v>
      </c>
      <c r="W9">
        <v>35</v>
      </c>
      <c r="X9">
        <v>21.7</v>
      </c>
      <c r="Y9">
        <v>50</v>
      </c>
      <c r="Z9">
        <v>58.3</v>
      </c>
    </row>
    <row r="10" spans="1:26" x14ac:dyDescent="0.25">
      <c r="A10" t="s">
        <v>32</v>
      </c>
      <c r="B10" t="s">
        <v>64</v>
      </c>
      <c r="C10" t="s">
        <v>49</v>
      </c>
      <c r="D10">
        <v>98</v>
      </c>
      <c r="M10">
        <v>23</v>
      </c>
      <c r="N10">
        <v>16</v>
      </c>
      <c r="O10">
        <v>8</v>
      </c>
      <c r="P10">
        <v>2</v>
      </c>
      <c r="Q10">
        <v>1</v>
      </c>
      <c r="S10">
        <v>1</v>
      </c>
      <c r="U10">
        <v>23</v>
      </c>
      <c r="V10">
        <v>39</v>
      </c>
      <c r="W10">
        <v>47</v>
      </c>
      <c r="X10">
        <v>23.5</v>
      </c>
      <c r="Y10">
        <v>39.799999999999997</v>
      </c>
      <c r="Z10">
        <v>48</v>
      </c>
    </row>
    <row r="11" spans="1:26" x14ac:dyDescent="0.25">
      <c r="A11" t="s">
        <v>33</v>
      </c>
      <c r="B11" t="s">
        <v>64</v>
      </c>
      <c r="C11" t="s">
        <v>49</v>
      </c>
      <c r="D11">
        <v>85</v>
      </c>
      <c r="N11">
        <v>29</v>
      </c>
      <c r="O11">
        <v>17</v>
      </c>
      <c r="P11">
        <v>3</v>
      </c>
      <c r="Q11">
        <v>5</v>
      </c>
      <c r="R11">
        <v>1</v>
      </c>
      <c r="S11">
        <v>1</v>
      </c>
      <c r="U11">
        <v>29</v>
      </c>
      <c r="V11">
        <v>46</v>
      </c>
      <c r="W11">
        <v>49</v>
      </c>
      <c r="X11">
        <v>34.1</v>
      </c>
      <c r="Y11">
        <v>54.1</v>
      </c>
      <c r="Z11">
        <v>57.6</v>
      </c>
    </row>
    <row r="12" spans="1:26" x14ac:dyDescent="0.25">
      <c r="A12" t="s">
        <v>34</v>
      </c>
      <c r="B12" t="s">
        <v>64</v>
      </c>
      <c r="C12" t="s">
        <v>49</v>
      </c>
      <c r="D12">
        <v>56</v>
      </c>
      <c r="O12">
        <v>12</v>
      </c>
      <c r="P12">
        <v>5</v>
      </c>
      <c r="Q12">
        <v>5</v>
      </c>
      <c r="R12">
        <v>2</v>
      </c>
      <c r="S12">
        <v>1</v>
      </c>
      <c r="T12">
        <v>1</v>
      </c>
      <c r="U12">
        <v>12</v>
      </c>
      <c r="V12">
        <v>17</v>
      </c>
      <c r="W12">
        <v>22</v>
      </c>
      <c r="X12">
        <v>21.4</v>
      </c>
      <c r="Y12">
        <v>30.4</v>
      </c>
      <c r="Z12">
        <v>39.299999999999997</v>
      </c>
    </row>
    <row r="13" spans="1:26" x14ac:dyDescent="0.25">
      <c r="A13" t="s">
        <v>35</v>
      </c>
      <c r="B13" t="s">
        <v>64</v>
      </c>
      <c r="C13" t="s">
        <v>49</v>
      </c>
      <c r="D13">
        <v>43</v>
      </c>
      <c r="O13">
        <v>1</v>
      </c>
      <c r="P13">
        <v>10</v>
      </c>
      <c r="Q13">
        <v>9</v>
      </c>
      <c r="R13">
        <v>1</v>
      </c>
      <c r="S13">
        <v>1</v>
      </c>
      <c r="U13">
        <v>11</v>
      </c>
      <c r="V13">
        <v>20</v>
      </c>
      <c r="W13">
        <v>21</v>
      </c>
      <c r="X13">
        <v>25.6</v>
      </c>
      <c r="Y13">
        <v>46.5</v>
      </c>
      <c r="Z13">
        <v>48.8</v>
      </c>
    </row>
    <row r="14" spans="1:26" x14ac:dyDescent="0.25">
      <c r="A14" t="s">
        <v>36</v>
      </c>
      <c r="B14" t="s">
        <v>64</v>
      </c>
      <c r="C14" t="s">
        <v>49</v>
      </c>
      <c r="D14">
        <v>64</v>
      </c>
      <c r="Q14">
        <v>14</v>
      </c>
      <c r="R14">
        <v>14</v>
      </c>
      <c r="S14">
        <v>1</v>
      </c>
      <c r="T14">
        <v>3</v>
      </c>
      <c r="U14">
        <v>14</v>
      </c>
      <c r="V14">
        <v>28</v>
      </c>
      <c r="W14">
        <v>29</v>
      </c>
      <c r="X14">
        <v>21.9</v>
      </c>
      <c r="Y14">
        <v>43.8</v>
      </c>
      <c r="Z14">
        <v>45.3</v>
      </c>
    </row>
    <row r="15" spans="1:26" x14ac:dyDescent="0.25">
      <c r="A15" t="s">
        <v>37</v>
      </c>
      <c r="B15" t="s">
        <v>64</v>
      </c>
      <c r="C15" t="s">
        <v>49</v>
      </c>
      <c r="D15">
        <v>84</v>
      </c>
      <c r="Q15">
        <v>2</v>
      </c>
      <c r="R15">
        <v>21</v>
      </c>
      <c r="S15">
        <v>22</v>
      </c>
      <c r="T15">
        <v>3</v>
      </c>
      <c r="U15">
        <v>23</v>
      </c>
      <c r="V15">
        <v>45</v>
      </c>
      <c r="W15">
        <v>48</v>
      </c>
      <c r="X15">
        <v>27.4</v>
      </c>
      <c r="Y15">
        <v>53.6</v>
      </c>
      <c r="Z15">
        <v>57.1</v>
      </c>
    </row>
    <row r="16" spans="1:26" x14ac:dyDescent="0.25">
      <c r="A16" t="s">
        <v>38</v>
      </c>
      <c r="B16" t="s">
        <v>64</v>
      </c>
      <c r="C16" t="s">
        <v>49</v>
      </c>
      <c r="D16">
        <v>124</v>
      </c>
      <c r="R16">
        <v>2</v>
      </c>
      <c r="S16">
        <v>40</v>
      </c>
      <c r="T16">
        <v>17</v>
      </c>
      <c r="U16">
        <v>42</v>
      </c>
      <c r="V16">
        <v>59</v>
      </c>
      <c r="X16">
        <v>33.9</v>
      </c>
      <c r="Y16">
        <v>47.6</v>
      </c>
    </row>
    <row r="17" spans="1:26" x14ac:dyDescent="0.25">
      <c r="A17" t="s">
        <v>39</v>
      </c>
      <c r="B17" t="s">
        <v>64</v>
      </c>
      <c r="C17" t="s">
        <v>49</v>
      </c>
      <c r="D17">
        <v>94</v>
      </c>
      <c r="S17">
        <v>1</v>
      </c>
      <c r="T17">
        <v>22</v>
      </c>
      <c r="U17">
        <v>23</v>
      </c>
      <c r="X17">
        <v>24.5</v>
      </c>
    </row>
    <row r="18" spans="1:26" x14ac:dyDescent="0.25">
      <c r="A18" t="s">
        <v>40</v>
      </c>
      <c r="B18" t="s">
        <v>64</v>
      </c>
      <c r="C18" t="s">
        <v>49</v>
      </c>
      <c r="D18">
        <v>103</v>
      </c>
      <c r="T18">
        <v>4</v>
      </c>
    </row>
    <row r="19" spans="1:26" x14ac:dyDescent="0.25">
      <c r="A19" t="s">
        <v>41</v>
      </c>
      <c r="B19" t="s">
        <v>64</v>
      </c>
      <c r="C19" t="s">
        <v>49</v>
      </c>
      <c r="D19">
        <v>133</v>
      </c>
    </row>
    <row r="20" spans="1:26" x14ac:dyDescent="0.25">
      <c r="A20" t="s">
        <v>42</v>
      </c>
      <c r="B20" t="s">
        <v>64</v>
      </c>
      <c r="C20" t="s">
        <v>49</v>
      </c>
      <c r="D20">
        <v>87</v>
      </c>
    </row>
    <row r="21" spans="1:26" x14ac:dyDescent="0.25">
      <c r="A21" t="s">
        <v>43</v>
      </c>
      <c r="B21" t="s">
        <v>64</v>
      </c>
      <c r="C21" t="s">
        <v>49</v>
      </c>
      <c r="D21">
        <v>73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65</v>
      </c>
      <c r="C4" t="s">
        <v>47</v>
      </c>
      <c r="D4">
        <v>2</v>
      </c>
      <c r="G4">
        <v>1</v>
      </c>
      <c r="U4">
        <v>1</v>
      </c>
      <c r="X4">
        <v>50</v>
      </c>
    </row>
    <row r="5" spans="1:26" x14ac:dyDescent="0.25">
      <c r="A5" t="s">
        <v>27</v>
      </c>
      <c r="B5" t="s">
        <v>65</v>
      </c>
      <c r="C5" t="s">
        <v>47</v>
      </c>
      <c r="D5">
        <v>7</v>
      </c>
      <c r="I5">
        <v>1</v>
      </c>
      <c r="J5">
        <v>2</v>
      </c>
      <c r="K5">
        <v>1</v>
      </c>
      <c r="U5">
        <v>0</v>
      </c>
      <c r="V5">
        <v>1</v>
      </c>
      <c r="W5">
        <v>3</v>
      </c>
      <c r="X5">
        <v>0</v>
      </c>
      <c r="Y5">
        <v>14.3</v>
      </c>
      <c r="Z5">
        <v>42.9</v>
      </c>
    </row>
    <row r="6" spans="1:26" x14ac:dyDescent="0.25">
      <c r="A6" t="s">
        <v>28</v>
      </c>
      <c r="B6" t="s">
        <v>65</v>
      </c>
      <c r="C6" t="s">
        <v>47</v>
      </c>
      <c r="D6">
        <v>6</v>
      </c>
    </row>
    <row r="7" spans="1:26" x14ac:dyDescent="0.25">
      <c r="A7" t="s">
        <v>29</v>
      </c>
      <c r="B7" t="s">
        <v>65</v>
      </c>
      <c r="C7" t="s">
        <v>47</v>
      </c>
      <c r="D7">
        <v>12</v>
      </c>
      <c r="J7">
        <v>2</v>
      </c>
      <c r="K7">
        <v>2</v>
      </c>
      <c r="O7">
        <v>1</v>
      </c>
      <c r="U7">
        <v>2</v>
      </c>
      <c r="V7">
        <v>4</v>
      </c>
      <c r="W7">
        <v>4</v>
      </c>
      <c r="X7">
        <v>16.7</v>
      </c>
      <c r="Y7">
        <v>33.299999999999997</v>
      </c>
      <c r="Z7">
        <v>33.299999999999997</v>
      </c>
    </row>
    <row r="8" spans="1:26" x14ac:dyDescent="0.25">
      <c r="A8" t="s">
        <v>30</v>
      </c>
      <c r="B8" t="s">
        <v>65</v>
      </c>
      <c r="C8" t="s">
        <v>47</v>
      </c>
      <c r="D8">
        <v>12</v>
      </c>
      <c r="J8">
        <v>1</v>
      </c>
      <c r="K8">
        <v>1</v>
      </c>
      <c r="L8">
        <v>1</v>
      </c>
      <c r="M8">
        <v>3</v>
      </c>
      <c r="U8">
        <v>2</v>
      </c>
      <c r="V8">
        <v>3</v>
      </c>
      <c r="W8">
        <v>6</v>
      </c>
      <c r="X8">
        <v>16.7</v>
      </c>
      <c r="Y8">
        <v>25</v>
      </c>
      <c r="Z8">
        <v>50</v>
      </c>
    </row>
    <row r="9" spans="1:26" x14ac:dyDescent="0.25">
      <c r="A9" t="s">
        <v>31</v>
      </c>
      <c r="B9" t="s">
        <v>65</v>
      </c>
      <c r="C9" t="s">
        <v>47</v>
      </c>
      <c r="D9">
        <v>12</v>
      </c>
      <c r="L9">
        <v>2</v>
      </c>
      <c r="M9">
        <v>2</v>
      </c>
      <c r="N9">
        <v>1</v>
      </c>
      <c r="U9">
        <v>2</v>
      </c>
      <c r="V9">
        <v>4</v>
      </c>
      <c r="W9">
        <v>5</v>
      </c>
      <c r="X9">
        <v>16.7</v>
      </c>
      <c r="Y9">
        <v>33.299999999999997</v>
      </c>
      <c r="Z9">
        <v>41.7</v>
      </c>
    </row>
    <row r="10" spans="1:26" x14ac:dyDescent="0.25">
      <c r="A10" t="s">
        <v>32</v>
      </c>
      <c r="B10" t="s">
        <v>65</v>
      </c>
      <c r="C10" t="s">
        <v>47</v>
      </c>
      <c r="D10">
        <v>12</v>
      </c>
      <c r="M10">
        <v>1</v>
      </c>
      <c r="N10">
        <v>3</v>
      </c>
      <c r="P10">
        <v>1</v>
      </c>
      <c r="U10">
        <v>1</v>
      </c>
      <c r="V10">
        <v>4</v>
      </c>
      <c r="W10">
        <v>4</v>
      </c>
      <c r="X10">
        <v>8.3000000000000007</v>
      </c>
      <c r="Y10">
        <v>33.299999999999997</v>
      </c>
      <c r="Z10">
        <v>33.299999999999997</v>
      </c>
    </row>
    <row r="11" spans="1:26" x14ac:dyDescent="0.25">
      <c r="A11" t="s">
        <v>33</v>
      </c>
      <c r="B11" t="s">
        <v>65</v>
      </c>
      <c r="C11" t="s">
        <v>47</v>
      </c>
      <c r="D11">
        <v>12</v>
      </c>
      <c r="N11">
        <v>2</v>
      </c>
      <c r="O11">
        <v>2</v>
      </c>
      <c r="P11">
        <v>2</v>
      </c>
      <c r="U11">
        <v>2</v>
      </c>
      <c r="V11">
        <v>4</v>
      </c>
      <c r="W11">
        <v>6</v>
      </c>
      <c r="X11">
        <v>16.7</v>
      </c>
      <c r="Y11">
        <v>33.299999999999997</v>
      </c>
      <c r="Z11">
        <v>50</v>
      </c>
    </row>
    <row r="12" spans="1:26" x14ac:dyDescent="0.25">
      <c r="A12" t="s">
        <v>34</v>
      </c>
      <c r="B12" t="s">
        <v>65</v>
      </c>
      <c r="C12" t="s">
        <v>47</v>
      </c>
      <c r="D12">
        <v>21</v>
      </c>
      <c r="O12">
        <v>2</v>
      </c>
      <c r="P12">
        <v>2</v>
      </c>
      <c r="Q12">
        <v>3</v>
      </c>
      <c r="U12">
        <v>2</v>
      </c>
      <c r="V12">
        <v>4</v>
      </c>
      <c r="W12">
        <v>7</v>
      </c>
      <c r="X12">
        <v>9.5</v>
      </c>
      <c r="Y12">
        <v>19</v>
      </c>
      <c r="Z12">
        <v>33.299999999999997</v>
      </c>
    </row>
    <row r="13" spans="1:26" x14ac:dyDescent="0.25">
      <c r="A13" t="s">
        <v>35</v>
      </c>
      <c r="B13" t="s">
        <v>65</v>
      </c>
      <c r="C13" t="s">
        <v>47</v>
      </c>
      <c r="D13">
        <v>15</v>
      </c>
      <c r="P13">
        <v>3</v>
      </c>
      <c r="Q13">
        <v>4</v>
      </c>
      <c r="R13">
        <v>1</v>
      </c>
      <c r="U13">
        <v>3</v>
      </c>
      <c r="V13">
        <v>7</v>
      </c>
      <c r="W13">
        <v>8</v>
      </c>
      <c r="X13">
        <v>20</v>
      </c>
      <c r="Y13">
        <v>46.7</v>
      </c>
      <c r="Z13">
        <v>53.3</v>
      </c>
    </row>
    <row r="14" spans="1:26" x14ac:dyDescent="0.25">
      <c r="A14" t="s">
        <v>36</v>
      </c>
      <c r="B14" t="s">
        <v>65</v>
      </c>
      <c r="C14" t="s">
        <v>47</v>
      </c>
      <c r="D14">
        <v>16</v>
      </c>
      <c r="Q14">
        <v>6</v>
      </c>
      <c r="R14">
        <v>3</v>
      </c>
      <c r="S14">
        <v>2</v>
      </c>
      <c r="U14">
        <v>6</v>
      </c>
      <c r="V14">
        <v>9</v>
      </c>
      <c r="W14">
        <v>11</v>
      </c>
      <c r="X14">
        <v>37.5</v>
      </c>
      <c r="Y14">
        <v>56.3</v>
      </c>
      <c r="Z14">
        <v>68.8</v>
      </c>
    </row>
    <row r="15" spans="1:26" x14ac:dyDescent="0.25">
      <c r="A15" t="s">
        <v>37</v>
      </c>
      <c r="B15" t="s">
        <v>65</v>
      </c>
      <c r="C15" t="s">
        <v>47</v>
      </c>
      <c r="D15">
        <v>23</v>
      </c>
      <c r="R15">
        <v>5</v>
      </c>
      <c r="S15">
        <v>2</v>
      </c>
      <c r="U15">
        <v>5</v>
      </c>
      <c r="V15">
        <v>7</v>
      </c>
      <c r="X15">
        <v>21.7</v>
      </c>
      <c r="Y15">
        <v>30.4</v>
      </c>
    </row>
    <row r="16" spans="1:26" x14ac:dyDescent="0.25">
      <c r="A16" t="s">
        <v>38</v>
      </c>
      <c r="B16" t="s">
        <v>65</v>
      </c>
      <c r="C16" t="s">
        <v>47</v>
      </c>
      <c r="D16">
        <v>20</v>
      </c>
      <c r="S16">
        <v>3</v>
      </c>
      <c r="T16">
        <v>3</v>
      </c>
      <c r="U16">
        <v>3</v>
      </c>
      <c r="V16">
        <v>6</v>
      </c>
      <c r="X16">
        <v>15</v>
      </c>
      <c r="Y16">
        <v>30</v>
      </c>
    </row>
    <row r="17" spans="1:26" x14ac:dyDescent="0.25">
      <c r="A17" t="s">
        <v>39</v>
      </c>
      <c r="B17" t="s">
        <v>65</v>
      </c>
      <c r="C17" t="s">
        <v>47</v>
      </c>
      <c r="D17">
        <v>22</v>
      </c>
      <c r="S17">
        <v>1</v>
      </c>
      <c r="T17">
        <v>7</v>
      </c>
      <c r="U17">
        <v>8</v>
      </c>
      <c r="X17">
        <v>36.4</v>
      </c>
    </row>
    <row r="18" spans="1:26" x14ac:dyDescent="0.25">
      <c r="A18" t="s">
        <v>40</v>
      </c>
      <c r="B18" t="s">
        <v>65</v>
      </c>
      <c r="C18" t="s">
        <v>47</v>
      </c>
      <c r="D18">
        <v>9</v>
      </c>
    </row>
    <row r="19" spans="1:26" x14ac:dyDescent="0.25">
      <c r="A19" t="s">
        <v>41</v>
      </c>
      <c r="B19" t="s">
        <v>65</v>
      </c>
      <c r="C19" t="s">
        <v>47</v>
      </c>
      <c r="D19">
        <v>7</v>
      </c>
    </row>
    <row r="20" spans="1:26" x14ac:dyDescent="0.25">
      <c r="A20" t="s">
        <v>42</v>
      </c>
      <c r="B20" t="s">
        <v>65</v>
      </c>
      <c r="C20" t="s">
        <v>47</v>
      </c>
      <c r="D20">
        <v>3</v>
      </c>
    </row>
    <row r="21" spans="1:26" x14ac:dyDescent="0.25">
      <c r="A21" t="s">
        <v>43</v>
      </c>
      <c r="B21" t="s">
        <v>65</v>
      </c>
      <c r="C21" t="s">
        <v>47</v>
      </c>
      <c r="D21">
        <v>2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65</v>
      </c>
      <c r="C4" t="s">
        <v>49</v>
      </c>
      <c r="D4">
        <v>10</v>
      </c>
      <c r="G4">
        <v>2</v>
      </c>
      <c r="H4">
        <v>2</v>
      </c>
      <c r="U4">
        <v>2</v>
      </c>
      <c r="V4">
        <v>4</v>
      </c>
      <c r="X4">
        <v>20</v>
      </c>
      <c r="Y4">
        <v>40</v>
      </c>
    </row>
    <row r="5" spans="1:26" x14ac:dyDescent="0.25">
      <c r="A5" t="s">
        <v>27</v>
      </c>
      <c r="B5" t="s">
        <v>65</v>
      </c>
      <c r="C5" t="s">
        <v>49</v>
      </c>
      <c r="D5">
        <v>15</v>
      </c>
      <c r="H5">
        <v>4</v>
      </c>
      <c r="I5">
        <v>2</v>
      </c>
      <c r="J5">
        <v>1</v>
      </c>
      <c r="K5">
        <v>1</v>
      </c>
      <c r="U5">
        <v>4</v>
      </c>
      <c r="V5">
        <v>6</v>
      </c>
      <c r="W5">
        <v>7</v>
      </c>
      <c r="X5">
        <v>26.7</v>
      </c>
      <c r="Y5">
        <v>40</v>
      </c>
      <c r="Z5">
        <v>46.7</v>
      </c>
    </row>
    <row r="6" spans="1:26" x14ac:dyDescent="0.25">
      <c r="A6" t="s">
        <v>28</v>
      </c>
      <c r="B6" t="s">
        <v>65</v>
      </c>
      <c r="C6" t="s">
        <v>49</v>
      </c>
      <c r="D6">
        <v>14</v>
      </c>
      <c r="I6">
        <v>3</v>
      </c>
      <c r="J6">
        <v>2</v>
      </c>
      <c r="K6">
        <v>2</v>
      </c>
      <c r="U6">
        <v>3</v>
      </c>
      <c r="V6">
        <v>5</v>
      </c>
      <c r="W6">
        <v>7</v>
      </c>
      <c r="X6">
        <v>21.4</v>
      </c>
      <c r="Y6">
        <v>35.700000000000003</v>
      </c>
      <c r="Z6">
        <v>50</v>
      </c>
    </row>
    <row r="7" spans="1:26" x14ac:dyDescent="0.25">
      <c r="A7" t="s">
        <v>29</v>
      </c>
      <c r="B7" t="s">
        <v>65</v>
      </c>
      <c r="C7" t="s">
        <v>49</v>
      </c>
      <c r="D7">
        <v>12</v>
      </c>
      <c r="J7">
        <v>2</v>
      </c>
      <c r="K7">
        <v>4</v>
      </c>
      <c r="U7">
        <v>2</v>
      </c>
      <c r="V7">
        <v>6</v>
      </c>
      <c r="X7">
        <v>16.7</v>
      </c>
      <c r="Y7">
        <v>50</v>
      </c>
    </row>
    <row r="8" spans="1:26" x14ac:dyDescent="0.25">
      <c r="A8" t="s">
        <v>30</v>
      </c>
      <c r="B8" t="s">
        <v>65</v>
      </c>
      <c r="C8" t="s">
        <v>49</v>
      </c>
      <c r="D8">
        <v>13</v>
      </c>
      <c r="K8">
        <v>4</v>
      </c>
      <c r="L8">
        <v>2</v>
      </c>
      <c r="U8">
        <v>4</v>
      </c>
      <c r="V8">
        <v>6</v>
      </c>
      <c r="X8">
        <v>30.8</v>
      </c>
      <c r="Y8">
        <v>46.2</v>
      </c>
    </row>
    <row r="9" spans="1:26" x14ac:dyDescent="0.25">
      <c r="A9" t="s">
        <v>31</v>
      </c>
      <c r="B9" t="s">
        <v>65</v>
      </c>
      <c r="C9" t="s">
        <v>49</v>
      </c>
      <c r="D9">
        <v>17</v>
      </c>
      <c r="L9">
        <v>5</v>
      </c>
      <c r="M9">
        <v>4</v>
      </c>
      <c r="U9">
        <v>5</v>
      </c>
      <c r="V9">
        <v>9</v>
      </c>
      <c r="X9">
        <v>29.4</v>
      </c>
      <c r="Y9">
        <v>52.9</v>
      </c>
    </row>
    <row r="10" spans="1:26" x14ac:dyDescent="0.25">
      <c r="A10" t="s">
        <v>32</v>
      </c>
      <c r="B10" t="s">
        <v>65</v>
      </c>
      <c r="C10" t="s">
        <v>49</v>
      </c>
      <c r="D10">
        <v>15</v>
      </c>
      <c r="M10">
        <v>3</v>
      </c>
      <c r="N10">
        <v>1</v>
      </c>
      <c r="U10">
        <v>3</v>
      </c>
      <c r="V10">
        <v>4</v>
      </c>
      <c r="X10">
        <v>20</v>
      </c>
      <c r="Y10">
        <v>26.7</v>
      </c>
    </row>
    <row r="11" spans="1:26" x14ac:dyDescent="0.25">
      <c r="A11" t="s">
        <v>33</v>
      </c>
      <c r="B11" t="s">
        <v>65</v>
      </c>
      <c r="C11" t="s">
        <v>49</v>
      </c>
      <c r="D11">
        <v>24</v>
      </c>
      <c r="N11">
        <v>7</v>
      </c>
      <c r="O11">
        <v>1</v>
      </c>
      <c r="P11">
        <v>2</v>
      </c>
      <c r="U11">
        <v>7</v>
      </c>
      <c r="V11">
        <v>8</v>
      </c>
      <c r="W11">
        <v>10</v>
      </c>
      <c r="X11">
        <v>29.2</v>
      </c>
      <c r="Y11">
        <v>33.299999999999997</v>
      </c>
      <c r="Z11">
        <v>41.7</v>
      </c>
    </row>
    <row r="12" spans="1:26" x14ac:dyDescent="0.25">
      <c r="A12" t="s">
        <v>34</v>
      </c>
      <c r="B12" t="s">
        <v>65</v>
      </c>
      <c r="C12" t="s">
        <v>49</v>
      </c>
      <c r="D12">
        <v>30</v>
      </c>
      <c r="N12">
        <v>1</v>
      </c>
      <c r="O12">
        <v>7</v>
      </c>
      <c r="P12">
        <v>6</v>
      </c>
      <c r="Q12">
        <v>1</v>
      </c>
      <c r="U12">
        <v>8</v>
      </c>
      <c r="V12">
        <v>14</v>
      </c>
      <c r="W12">
        <v>15</v>
      </c>
      <c r="X12">
        <v>26.7</v>
      </c>
      <c r="Y12">
        <v>46.7</v>
      </c>
      <c r="Z12">
        <v>50</v>
      </c>
    </row>
    <row r="13" spans="1:26" x14ac:dyDescent="0.25">
      <c r="A13" t="s">
        <v>35</v>
      </c>
      <c r="B13" t="s">
        <v>65</v>
      </c>
      <c r="C13" t="s">
        <v>49</v>
      </c>
      <c r="D13">
        <v>25</v>
      </c>
      <c r="P13">
        <v>7</v>
      </c>
      <c r="Q13">
        <v>6</v>
      </c>
      <c r="T13">
        <v>1</v>
      </c>
      <c r="U13">
        <v>7</v>
      </c>
      <c r="V13">
        <v>13</v>
      </c>
      <c r="W13">
        <v>13</v>
      </c>
      <c r="X13">
        <v>28</v>
      </c>
      <c r="Y13">
        <v>52</v>
      </c>
      <c r="Z13">
        <v>52</v>
      </c>
    </row>
    <row r="14" spans="1:26" x14ac:dyDescent="0.25">
      <c r="A14" t="s">
        <v>36</v>
      </c>
      <c r="B14" t="s">
        <v>65</v>
      </c>
      <c r="C14" t="s">
        <v>49</v>
      </c>
      <c r="D14">
        <v>30</v>
      </c>
      <c r="P14">
        <v>1</v>
      </c>
      <c r="Q14">
        <v>3</v>
      </c>
      <c r="R14">
        <v>1</v>
      </c>
      <c r="S14">
        <v>2</v>
      </c>
      <c r="T14">
        <v>1</v>
      </c>
      <c r="U14">
        <v>4</v>
      </c>
      <c r="V14">
        <v>5</v>
      </c>
      <c r="W14">
        <v>7</v>
      </c>
      <c r="X14">
        <v>13.3</v>
      </c>
      <c r="Y14">
        <v>16.7</v>
      </c>
      <c r="Z14">
        <v>23.3</v>
      </c>
    </row>
    <row r="15" spans="1:26" x14ac:dyDescent="0.25">
      <c r="A15" t="s">
        <v>37</v>
      </c>
      <c r="B15" t="s">
        <v>65</v>
      </c>
      <c r="C15" t="s">
        <v>49</v>
      </c>
      <c r="D15">
        <v>40</v>
      </c>
      <c r="R15">
        <v>14</v>
      </c>
      <c r="S15">
        <v>6</v>
      </c>
      <c r="T15">
        <v>2</v>
      </c>
      <c r="U15">
        <v>14</v>
      </c>
      <c r="V15">
        <v>20</v>
      </c>
      <c r="W15">
        <v>22</v>
      </c>
      <c r="X15">
        <v>35</v>
      </c>
      <c r="Y15">
        <v>50</v>
      </c>
      <c r="Z15">
        <v>55.6</v>
      </c>
    </row>
    <row r="16" spans="1:26" x14ac:dyDescent="0.25">
      <c r="A16" t="s">
        <v>38</v>
      </c>
      <c r="B16" t="s">
        <v>65</v>
      </c>
      <c r="C16" t="s">
        <v>49</v>
      </c>
      <c r="D16">
        <v>24</v>
      </c>
      <c r="S16">
        <v>10</v>
      </c>
      <c r="T16">
        <v>1</v>
      </c>
      <c r="U16">
        <v>10</v>
      </c>
      <c r="V16">
        <v>11</v>
      </c>
      <c r="X16">
        <v>41.7</v>
      </c>
      <c r="Y16">
        <v>45.8</v>
      </c>
    </row>
    <row r="17" spans="1:26" x14ac:dyDescent="0.25">
      <c r="A17" t="s">
        <v>39</v>
      </c>
      <c r="B17" t="s">
        <v>65</v>
      </c>
      <c r="C17" t="s">
        <v>49</v>
      </c>
      <c r="D17">
        <v>29</v>
      </c>
      <c r="S17">
        <v>1</v>
      </c>
      <c r="T17">
        <v>14</v>
      </c>
      <c r="U17">
        <v>15</v>
      </c>
      <c r="X17">
        <v>51.7</v>
      </c>
    </row>
    <row r="18" spans="1:26" x14ac:dyDescent="0.25">
      <c r="A18" t="s">
        <v>40</v>
      </c>
      <c r="B18" t="s">
        <v>65</v>
      </c>
      <c r="C18" t="s">
        <v>49</v>
      </c>
      <c r="D18">
        <v>17</v>
      </c>
    </row>
    <row r="19" spans="1:26" x14ac:dyDescent="0.25">
      <c r="A19" t="s">
        <v>41</v>
      </c>
      <c r="B19" t="s">
        <v>65</v>
      </c>
      <c r="C19" t="s">
        <v>49</v>
      </c>
      <c r="D19">
        <v>16</v>
      </c>
    </row>
    <row r="20" spans="1:26" x14ac:dyDescent="0.25">
      <c r="A20" t="s">
        <v>42</v>
      </c>
      <c r="B20" t="s">
        <v>65</v>
      </c>
      <c r="C20" t="s">
        <v>49</v>
      </c>
      <c r="D20">
        <v>15</v>
      </c>
    </row>
    <row r="21" spans="1:26" x14ac:dyDescent="0.25">
      <c r="A21" t="s">
        <v>43</v>
      </c>
      <c r="B21" t="s">
        <v>65</v>
      </c>
      <c r="C21" t="s">
        <v>49</v>
      </c>
      <c r="D21">
        <v>9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22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67</v>
      </c>
      <c r="C4" t="s">
        <v>47</v>
      </c>
      <c r="D4">
        <v>8</v>
      </c>
      <c r="H4">
        <v>1</v>
      </c>
      <c r="I4">
        <v>1</v>
      </c>
      <c r="J4">
        <v>1</v>
      </c>
      <c r="U4">
        <v>0</v>
      </c>
      <c r="V4">
        <v>1</v>
      </c>
      <c r="W4">
        <v>2</v>
      </c>
      <c r="X4">
        <v>0</v>
      </c>
      <c r="Y4">
        <v>12.5</v>
      </c>
      <c r="Z4">
        <v>25</v>
      </c>
    </row>
    <row r="5" spans="1:26" x14ac:dyDescent="0.25">
      <c r="A5" t="s">
        <v>27</v>
      </c>
      <c r="B5" t="s">
        <v>67</v>
      </c>
      <c r="C5" t="s">
        <v>47</v>
      </c>
      <c r="D5">
        <v>13</v>
      </c>
      <c r="H5">
        <v>1</v>
      </c>
      <c r="I5">
        <v>1</v>
      </c>
      <c r="K5">
        <v>1</v>
      </c>
      <c r="U5">
        <v>1</v>
      </c>
      <c r="V5">
        <v>2</v>
      </c>
      <c r="W5">
        <v>2</v>
      </c>
      <c r="X5">
        <v>7.7</v>
      </c>
      <c r="Y5">
        <v>15.4</v>
      </c>
      <c r="Z5">
        <v>15.4</v>
      </c>
    </row>
    <row r="6" spans="1:26" x14ac:dyDescent="0.25">
      <c r="A6" t="s">
        <v>28</v>
      </c>
      <c r="B6" t="s">
        <v>67</v>
      </c>
      <c r="C6" t="s">
        <v>47</v>
      </c>
      <c r="D6">
        <v>8</v>
      </c>
      <c r="J6">
        <v>4</v>
      </c>
      <c r="L6">
        <v>1</v>
      </c>
      <c r="U6">
        <v>0</v>
      </c>
      <c r="V6">
        <v>4</v>
      </c>
      <c r="W6">
        <v>4</v>
      </c>
      <c r="X6">
        <v>0</v>
      </c>
      <c r="Y6">
        <v>50</v>
      </c>
      <c r="Z6">
        <v>50</v>
      </c>
    </row>
    <row r="7" spans="1:26" x14ac:dyDescent="0.25">
      <c r="A7" t="s">
        <v>29</v>
      </c>
      <c r="B7" t="s">
        <v>67</v>
      </c>
      <c r="C7" t="s">
        <v>47</v>
      </c>
      <c r="D7">
        <v>9</v>
      </c>
      <c r="J7">
        <v>1</v>
      </c>
      <c r="K7">
        <v>2</v>
      </c>
      <c r="L7">
        <v>1</v>
      </c>
      <c r="N7">
        <v>1</v>
      </c>
      <c r="U7">
        <v>1</v>
      </c>
      <c r="V7">
        <v>3</v>
      </c>
      <c r="W7">
        <v>4</v>
      </c>
      <c r="X7">
        <v>11.1</v>
      </c>
      <c r="Y7">
        <v>33.299999999999997</v>
      </c>
      <c r="Z7">
        <v>44.4</v>
      </c>
    </row>
    <row r="8" spans="1:26" x14ac:dyDescent="0.25">
      <c r="A8" t="s">
        <v>30</v>
      </c>
      <c r="B8" t="s">
        <v>67</v>
      </c>
      <c r="C8" t="s">
        <v>47</v>
      </c>
      <c r="D8">
        <v>19</v>
      </c>
      <c r="K8">
        <v>1</v>
      </c>
      <c r="L8">
        <v>6</v>
      </c>
      <c r="M8">
        <v>1</v>
      </c>
      <c r="O8">
        <v>1</v>
      </c>
      <c r="U8">
        <v>1</v>
      </c>
      <c r="V8">
        <v>7</v>
      </c>
      <c r="W8">
        <v>8</v>
      </c>
      <c r="X8">
        <v>5.3</v>
      </c>
      <c r="Y8">
        <v>36.799999999999997</v>
      </c>
      <c r="Z8">
        <v>42.1</v>
      </c>
    </row>
    <row r="9" spans="1:26" x14ac:dyDescent="0.25">
      <c r="A9" t="s">
        <v>31</v>
      </c>
      <c r="B9" t="s">
        <v>67</v>
      </c>
      <c r="C9" t="s">
        <v>47</v>
      </c>
      <c r="D9">
        <v>26</v>
      </c>
      <c r="L9">
        <v>3</v>
      </c>
      <c r="M9">
        <v>3</v>
      </c>
      <c r="N9">
        <v>2</v>
      </c>
      <c r="S9">
        <v>1</v>
      </c>
      <c r="U9">
        <v>3</v>
      </c>
      <c r="V9">
        <v>6</v>
      </c>
      <c r="W9">
        <v>8</v>
      </c>
      <c r="X9">
        <v>11.5</v>
      </c>
      <c r="Y9">
        <v>23.1</v>
      </c>
      <c r="Z9">
        <v>30.8</v>
      </c>
    </row>
    <row r="10" spans="1:26" x14ac:dyDescent="0.25">
      <c r="A10" t="s">
        <v>32</v>
      </c>
      <c r="B10" t="s">
        <v>67</v>
      </c>
      <c r="C10" t="s">
        <v>47</v>
      </c>
      <c r="D10">
        <v>25</v>
      </c>
      <c r="M10">
        <v>2</v>
      </c>
      <c r="N10">
        <v>4</v>
      </c>
      <c r="O10">
        <v>2</v>
      </c>
      <c r="U10">
        <v>2</v>
      </c>
      <c r="V10">
        <v>6</v>
      </c>
      <c r="W10">
        <v>8</v>
      </c>
      <c r="X10">
        <v>8</v>
      </c>
      <c r="Y10">
        <v>24</v>
      </c>
      <c r="Z10">
        <v>32</v>
      </c>
    </row>
    <row r="11" spans="1:26" x14ac:dyDescent="0.25">
      <c r="A11" t="s">
        <v>33</v>
      </c>
      <c r="B11" t="s">
        <v>67</v>
      </c>
      <c r="C11" t="s">
        <v>47</v>
      </c>
      <c r="D11">
        <v>19</v>
      </c>
      <c r="N11">
        <v>1</v>
      </c>
      <c r="O11">
        <v>2</v>
      </c>
      <c r="P11">
        <v>2</v>
      </c>
      <c r="Q11">
        <v>2</v>
      </c>
      <c r="U11">
        <v>1</v>
      </c>
      <c r="V11">
        <v>3</v>
      </c>
      <c r="W11">
        <v>5</v>
      </c>
      <c r="X11">
        <v>5.3</v>
      </c>
      <c r="Y11">
        <v>15.8</v>
      </c>
      <c r="Z11">
        <v>26.3</v>
      </c>
    </row>
    <row r="12" spans="1:26" x14ac:dyDescent="0.25">
      <c r="A12" t="s">
        <v>34</v>
      </c>
      <c r="B12" t="s">
        <v>67</v>
      </c>
      <c r="C12" t="s">
        <v>47</v>
      </c>
      <c r="D12">
        <v>29</v>
      </c>
      <c r="P12">
        <v>3</v>
      </c>
      <c r="Q12">
        <v>2</v>
      </c>
      <c r="S12">
        <v>1</v>
      </c>
      <c r="U12">
        <v>0</v>
      </c>
      <c r="V12">
        <v>3</v>
      </c>
      <c r="W12">
        <v>5</v>
      </c>
      <c r="X12">
        <v>0</v>
      </c>
      <c r="Y12">
        <v>10.3</v>
      </c>
      <c r="Z12">
        <v>17.2</v>
      </c>
    </row>
    <row r="13" spans="1:26" x14ac:dyDescent="0.25">
      <c r="A13" t="s">
        <v>35</v>
      </c>
      <c r="B13" t="s">
        <v>67</v>
      </c>
      <c r="C13" t="s">
        <v>47</v>
      </c>
      <c r="D13">
        <v>24</v>
      </c>
      <c r="P13">
        <v>2</v>
      </c>
      <c r="Q13">
        <v>5</v>
      </c>
      <c r="U13">
        <v>2</v>
      </c>
      <c r="V13">
        <v>7</v>
      </c>
      <c r="X13">
        <v>8.3000000000000007</v>
      </c>
      <c r="Y13">
        <v>29.2</v>
      </c>
    </row>
    <row r="14" spans="1:26" x14ac:dyDescent="0.25">
      <c r="A14" t="s">
        <v>36</v>
      </c>
      <c r="B14" t="s">
        <v>67</v>
      </c>
      <c r="C14" t="s">
        <v>47</v>
      </c>
      <c r="D14">
        <v>20</v>
      </c>
      <c r="P14">
        <v>1</v>
      </c>
      <c r="Q14">
        <v>1</v>
      </c>
      <c r="R14">
        <v>2</v>
      </c>
      <c r="T14">
        <v>1</v>
      </c>
      <c r="U14">
        <v>2</v>
      </c>
      <c r="V14">
        <v>4</v>
      </c>
      <c r="W14">
        <v>4</v>
      </c>
      <c r="X14">
        <v>10</v>
      </c>
      <c r="Y14">
        <v>20</v>
      </c>
      <c r="Z14">
        <v>20</v>
      </c>
    </row>
    <row r="15" spans="1:26" x14ac:dyDescent="0.25">
      <c r="A15" t="s">
        <v>37</v>
      </c>
      <c r="B15" t="s">
        <v>67</v>
      </c>
      <c r="C15" t="s">
        <v>47</v>
      </c>
      <c r="D15">
        <v>26</v>
      </c>
      <c r="Q15">
        <v>1</v>
      </c>
      <c r="R15">
        <v>3</v>
      </c>
      <c r="S15">
        <v>4</v>
      </c>
      <c r="T15">
        <v>1</v>
      </c>
      <c r="U15">
        <v>4</v>
      </c>
      <c r="V15">
        <v>8</v>
      </c>
      <c r="W15">
        <v>9</v>
      </c>
      <c r="X15">
        <v>15.4</v>
      </c>
      <c r="Y15">
        <v>30.8</v>
      </c>
      <c r="Z15">
        <v>34.6</v>
      </c>
    </row>
    <row r="16" spans="1:26" x14ac:dyDescent="0.25">
      <c r="A16" t="s">
        <v>38</v>
      </c>
      <c r="B16" t="s">
        <v>67</v>
      </c>
      <c r="C16" t="s">
        <v>47</v>
      </c>
      <c r="D16">
        <v>25</v>
      </c>
      <c r="T16">
        <v>2</v>
      </c>
      <c r="U16">
        <v>0</v>
      </c>
      <c r="V16">
        <v>2</v>
      </c>
      <c r="X16">
        <v>0</v>
      </c>
      <c r="Y16">
        <v>8</v>
      </c>
    </row>
    <row r="17" spans="1:26" x14ac:dyDescent="0.25">
      <c r="A17" t="s">
        <v>39</v>
      </c>
      <c r="B17" t="s">
        <v>67</v>
      </c>
      <c r="C17" t="s">
        <v>47</v>
      </c>
      <c r="D17">
        <v>18</v>
      </c>
      <c r="S17">
        <v>1</v>
      </c>
    </row>
    <row r="18" spans="1:26" x14ac:dyDescent="0.25">
      <c r="A18" t="s">
        <v>40</v>
      </c>
      <c r="B18" t="s">
        <v>67</v>
      </c>
      <c r="C18" t="s">
        <v>47</v>
      </c>
      <c r="D18">
        <v>18</v>
      </c>
    </row>
    <row r="19" spans="1:26" x14ac:dyDescent="0.25">
      <c r="A19" t="s">
        <v>41</v>
      </c>
      <c r="B19" t="s">
        <v>67</v>
      </c>
      <c r="C19" t="s">
        <v>47</v>
      </c>
      <c r="D19">
        <v>7</v>
      </c>
    </row>
    <row r="20" spans="1:26" x14ac:dyDescent="0.25">
      <c r="A20" t="s">
        <v>42</v>
      </c>
      <c r="B20" t="s">
        <v>67</v>
      </c>
      <c r="C20" t="s">
        <v>47</v>
      </c>
      <c r="D20">
        <v>20</v>
      </c>
    </row>
    <row r="21" spans="1:26" x14ac:dyDescent="0.25">
      <c r="A21" t="s">
        <v>43</v>
      </c>
      <c r="B21" t="s">
        <v>67</v>
      </c>
      <c r="C21" t="s">
        <v>47</v>
      </c>
      <c r="D21">
        <v>12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22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67</v>
      </c>
      <c r="C4" t="s">
        <v>49</v>
      </c>
      <c r="D4">
        <v>5</v>
      </c>
      <c r="H4">
        <v>1</v>
      </c>
      <c r="U4">
        <v>0</v>
      </c>
      <c r="V4">
        <v>1</v>
      </c>
      <c r="X4">
        <v>0</v>
      </c>
      <c r="Y4">
        <v>20</v>
      </c>
    </row>
    <row r="5" spans="1:26" x14ac:dyDescent="0.25">
      <c r="A5" t="s">
        <v>27</v>
      </c>
      <c r="B5" t="s">
        <v>67</v>
      </c>
      <c r="C5" t="s">
        <v>49</v>
      </c>
      <c r="D5">
        <v>10</v>
      </c>
      <c r="H5">
        <v>1</v>
      </c>
      <c r="I5">
        <v>2</v>
      </c>
      <c r="U5">
        <v>1</v>
      </c>
      <c r="V5">
        <v>3</v>
      </c>
      <c r="X5">
        <v>10</v>
      </c>
      <c r="Y5">
        <v>30</v>
      </c>
    </row>
    <row r="6" spans="1:26" x14ac:dyDescent="0.25">
      <c r="A6" t="s">
        <v>28</v>
      </c>
      <c r="B6" t="s">
        <v>67</v>
      </c>
      <c r="C6" t="s">
        <v>49</v>
      </c>
      <c r="D6">
        <v>6</v>
      </c>
      <c r="K6">
        <v>1</v>
      </c>
      <c r="U6">
        <v>0</v>
      </c>
      <c r="V6">
        <v>0</v>
      </c>
      <c r="W6">
        <v>1</v>
      </c>
      <c r="X6">
        <v>0</v>
      </c>
      <c r="Y6">
        <v>0</v>
      </c>
      <c r="Z6">
        <v>16.7</v>
      </c>
    </row>
    <row r="7" spans="1:26" x14ac:dyDescent="0.25">
      <c r="A7" t="s">
        <v>29</v>
      </c>
      <c r="B7" t="s">
        <v>67</v>
      </c>
      <c r="C7" t="s">
        <v>49</v>
      </c>
      <c r="D7">
        <v>8</v>
      </c>
      <c r="J7">
        <v>2</v>
      </c>
      <c r="K7">
        <v>1</v>
      </c>
      <c r="M7">
        <v>1</v>
      </c>
      <c r="N7">
        <v>1</v>
      </c>
      <c r="U7">
        <v>2</v>
      </c>
      <c r="V7">
        <v>3</v>
      </c>
      <c r="W7">
        <v>3</v>
      </c>
      <c r="X7">
        <v>25</v>
      </c>
      <c r="Y7">
        <v>37.5</v>
      </c>
      <c r="Z7">
        <v>37.5</v>
      </c>
    </row>
    <row r="8" spans="1:26" x14ac:dyDescent="0.25">
      <c r="A8" t="s">
        <v>30</v>
      </c>
      <c r="B8" t="s">
        <v>67</v>
      </c>
      <c r="C8" t="s">
        <v>49</v>
      </c>
      <c r="D8">
        <v>6</v>
      </c>
      <c r="L8">
        <v>1</v>
      </c>
      <c r="U8">
        <v>0</v>
      </c>
      <c r="V8">
        <v>1</v>
      </c>
      <c r="X8">
        <v>0</v>
      </c>
      <c r="Y8">
        <v>16.7</v>
      </c>
    </row>
    <row r="9" spans="1:26" x14ac:dyDescent="0.25">
      <c r="A9" t="s">
        <v>31</v>
      </c>
      <c r="B9" t="s">
        <v>67</v>
      </c>
      <c r="C9" t="s">
        <v>49</v>
      </c>
      <c r="D9">
        <v>8</v>
      </c>
      <c r="L9">
        <v>1</v>
      </c>
      <c r="N9">
        <v>2</v>
      </c>
      <c r="O9">
        <v>1</v>
      </c>
      <c r="U9">
        <v>1</v>
      </c>
      <c r="V9">
        <v>1</v>
      </c>
      <c r="W9">
        <v>3</v>
      </c>
      <c r="X9">
        <v>12.5</v>
      </c>
      <c r="Y9">
        <v>12.5</v>
      </c>
      <c r="Z9">
        <v>37.5</v>
      </c>
    </row>
    <row r="10" spans="1:26" x14ac:dyDescent="0.25">
      <c r="A10" t="s">
        <v>32</v>
      </c>
      <c r="B10" t="s">
        <v>67</v>
      </c>
      <c r="C10" t="s">
        <v>49</v>
      </c>
      <c r="D10">
        <v>18</v>
      </c>
      <c r="M10">
        <v>3</v>
      </c>
      <c r="N10">
        <v>2</v>
      </c>
      <c r="U10">
        <v>3</v>
      </c>
      <c r="V10">
        <v>5</v>
      </c>
      <c r="X10">
        <v>16.7</v>
      </c>
      <c r="Y10">
        <v>27.8</v>
      </c>
    </row>
    <row r="11" spans="1:26" x14ac:dyDescent="0.25">
      <c r="A11" t="s">
        <v>33</v>
      </c>
      <c r="B11" t="s">
        <v>67</v>
      </c>
      <c r="C11" t="s">
        <v>49</v>
      </c>
      <c r="D11">
        <v>13</v>
      </c>
      <c r="O11">
        <v>4</v>
      </c>
      <c r="P11">
        <v>1</v>
      </c>
      <c r="U11">
        <v>0</v>
      </c>
      <c r="V11">
        <v>4</v>
      </c>
      <c r="W11">
        <v>5</v>
      </c>
      <c r="X11">
        <v>0</v>
      </c>
      <c r="Y11">
        <v>30.8</v>
      </c>
      <c r="Z11">
        <v>38.5</v>
      </c>
    </row>
    <row r="12" spans="1:26" x14ac:dyDescent="0.25">
      <c r="A12" t="s">
        <v>34</v>
      </c>
      <c r="B12" t="s">
        <v>67</v>
      </c>
      <c r="C12" t="s">
        <v>49</v>
      </c>
      <c r="D12">
        <v>35</v>
      </c>
      <c r="O12">
        <v>5</v>
      </c>
      <c r="P12">
        <v>6</v>
      </c>
      <c r="Q12">
        <v>2</v>
      </c>
      <c r="U12">
        <v>5</v>
      </c>
      <c r="V12">
        <v>11</v>
      </c>
      <c r="W12">
        <v>13</v>
      </c>
      <c r="X12">
        <v>14.3</v>
      </c>
      <c r="Y12">
        <v>31.4</v>
      </c>
      <c r="Z12">
        <v>37.1</v>
      </c>
    </row>
    <row r="13" spans="1:26" x14ac:dyDescent="0.25">
      <c r="A13" t="s">
        <v>35</v>
      </c>
      <c r="B13" t="s">
        <v>67</v>
      </c>
      <c r="C13" t="s">
        <v>49</v>
      </c>
      <c r="D13">
        <v>23</v>
      </c>
      <c r="N13">
        <v>1</v>
      </c>
      <c r="P13">
        <v>4</v>
      </c>
      <c r="Q13">
        <v>3</v>
      </c>
      <c r="U13">
        <v>5</v>
      </c>
      <c r="V13">
        <v>8</v>
      </c>
      <c r="X13">
        <v>21.7</v>
      </c>
      <c r="Y13">
        <v>34.799999999999997</v>
      </c>
    </row>
    <row r="14" spans="1:26" x14ac:dyDescent="0.25">
      <c r="A14" t="s">
        <v>36</v>
      </c>
      <c r="B14" t="s">
        <v>67</v>
      </c>
      <c r="C14" t="s">
        <v>49</v>
      </c>
      <c r="D14">
        <v>14</v>
      </c>
      <c r="Q14">
        <v>1</v>
      </c>
      <c r="R14">
        <v>1</v>
      </c>
      <c r="S14">
        <v>2</v>
      </c>
      <c r="T14">
        <v>1</v>
      </c>
      <c r="U14">
        <v>1</v>
      </c>
      <c r="V14">
        <v>2</v>
      </c>
      <c r="W14">
        <v>4</v>
      </c>
      <c r="X14">
        <v>7.1</v>
      </c>
      <c r="Y14">
        <v>14.3</v>
      </c>
      <c r="Z14">
        <v>28.6</v>
      </c>
    </row>
    <row r="15" spans="1:26" x14ac:dyDescent="0.25">
      <c r="A15" t="s">
        <v>37</v>
      </c>
      <c r="B15" t="s">
        <v>67</v>
      </c>
      <c r="C15" t="s">
        <v>49</v>
      </c>
      <c r="D15">
        <v>20</v>
      </c>
      <c r="R15">
        <v>4</v>
      </c>
      <c r="S15">
        <v>2</v>
      </c>
      <c r="U15">
        <v>4</v>
      </c>
      <c r="V15">
        <v>6</v>
      </c>
      <c r="X15">
        <v>20</v>
      </c>
      <c r="Y15">
        <v>30</v>
      </c>
    </row>
    <row r="16" spans="1:26" x14ac:dyDescent="0.25">
      <c r="A16" t="s">
        <v>38</v>
      </c>
      <c r="B16" t="s">
        <v>67</v>
      </c>
      <c r="C16" t="s">
        <v>49</v>
      </c>
      <c r="D16">
        <v>17</v>
      </c>
      <c r="S16">
        <v>5</v>
      </c>
      <c r="U16">
        <v>5</v>
      </c>
      <c r="X16">
        <v>29.4</v>
      </c>
    </row>
    <row r="17" spans="1:26" x14ac:dyDescent="0.25">
      <c r="A17" t="s">
        <v>39</v>
      </c>
      <c r="B17" t="s">
        <v>67</v>
      </c>
      <c r="C17" t="s">
        <v>49</v>
      </c>
      <c r="D17">
        <v>15</v>
      </c>
      <c r="S17">
        <v>2</v>
      </c>
      <c r="T17">
        <v>5</v>
      </c>
      <c r="U17">
        <v>7</v>
      </c>
      <c r="X17">
        <v>46.7</v>
      </c>
    </row>
    <row r="18" spans="1:26" x14ac:dyDescent="0.25">
      <c r="A18" t="s">
        <v>40</v>
      </c>
      <c r="B18" t="s">
        <v>67</v>
      </c>
      <c r="C18" t="s">
        <v>49</v>
      </c>
      <c r="D18">
        <v>11</v>
      </c>
    </row>
    <row r="19" spans="1:26" x14ac:dyDescent="0.25">
      <c r="A19" t="s">
        <v>41</v>
      </c>
      <c r="B19" t="s">
        <v>67</v>
      </c>
      <c r="C19" t="s">
        <v>49</v>
      </c>
      <c r="D19">
        <v>9</v>
      </c>
    </row>
    <row r="20" spans="1:26" x14ac:dyDescent="0.25">
      <c r="A20" t="s">
        <v>42</v>
      </c>
      <c r="B20" t="s">
        <v>67</v>
      </c>
      <c r="C20" t="s">
        <v>49</v>
      </c>
      <c r="D20">
        <v>11</v>
      </c>
    </row>
    <row r="21" spans="1:26" x14ac:dyDescent="0.25">
      <c r="A21" t="s">
        <v>43</v>
      </c>
      <c r="B21" t="s">
        <v>67</v>
      </c>
      <c r="C21" t="s">
        <v>49</v>
      </c>
      <c r="D21">
        <v>6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30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69</v>
      </c>
      <c r="C4" t="s">
        <v>47</v>
      </c>
      <c r="D4">
        <v>7</v>
      </c>
      <c r="G4">
        <v>1</v>
      </c>
      <c r="J4">
        <v>1</v>
      </c>
      <c r="U4">
        <v>1</v>
      </c>
      <c r="V4">
        <v>1</v>
      </c>
      <c r="W4">
        <v>1</v>
      </c>
      <c r="X4">
        <v>14.3</v>
      </c>
      <c r="Y4">
        <v>14.3</v>
      </c>
      <c r="Z4">
        <v>14.3</v>
      </c>
    </row>
    <row r="5" spans="1:26" x14ac:dyDescent="0.25">
      <c r="A5" t="s">
        <v>27</v>
      </c>
      <c r="B5" t="s">
        <v>69</v>
      </c>
      <c r="C5" t="s">
        <v>47</v>
      </c>
      <c r="D5">
        <v>7</v>
      </c>
      <c r="I5">
        <v>2</v>
      </c>
      <c r="J5">
        <v>2</v>
      </c>
      <c r="U5">
        <v>0</v>
      </c>
      <c r="V5">
        <v>2</v>
      </c>
      <c r="W5">
        <v>4</v>
      </c>
      <c r="X5">
        <v>0</v>
      </c>
      <c r="Y5">
        <v>28.6</v>
      </c>
      <c r="Z5">
        <v>57.1</v>
      </c>
    </row>
    <row r="6" spans="1:26" x14ac:dyDescent="0.25">
      <c r="A6" t="s">
        <v>28</v>
      </c>
      <c r="B6" t="s">
        <v>69</v>
      </c>
      <c r="C6" t="s">
        <v>47</v>
      </c>
      <c r="D6">
        <v>5</v>
      </c>
      <c r="J6">
        <v>2</v>
      </c>
      <c r="K6">
        <v>1</v>
      </c>
      <c r="U6">
        <v>0</v>
      </c>
      <c r="V6">
        <v>2</v>
      </c>
      <c r="W6">
        <v>3</v>
      </c>
      <c r="X6">
        <v>0</v>
      </c>
      <c r="Y6">
        <v>40</v>
      </c>
      <c r="Z6">
        <v>60</v>
      </c>
    </row>
    <row r="7" spans="1:26" x14ac:dyDescent="0.25">
      <c r="A7" t="s">
        <v>29</v>
      </c>
      <c r="B7" t="s">
        <v>69</v>
      </c>
      <c r="C7" t="s">
        <v>47</v>
      </c>
      <c r="D7">
        <v>7</v>
      </c>
      <c r="K7">
        <v>1</v>
      </c>
      <c r="L7">
        <v>1</v>
      </c>
      <c r="U7">
        <v>0</v>
      </c>
      <c r="V7">
        <v>1</v>
      </c>
      <c r="W7">
        <v>2</v>
      </c>
      <c r="X7">
        <v>0</v>
      </c>
      <c r="Y7">
        <v>14.3</v>
      </c>
      <c r="Z7">
        <v>28.6</v>
      </c>
    </row>
    <row r="8" spans="1:26" x14ac:dyDescent="0.25">
      <c r="A8" t="s">
        <v>30</v>
      </c>
      <c r="B8" t="s">
        <v>69</v>
      </c>
      <c r="C8" t="s">
        <v>47</v>
      </c>
      <c r="D8">
        <v>4</v>
      </c>
      <c r="N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25">
      <c r="A9" t="s">
        <v>31</v>
      </c>
      <c r="B9" t="s">
        <v>69</v>
      </c>
      <c r="C9" t="s">
        <v>47</v>
      </c>
      <c r="D9">
        <v>8</v>
      </c>
      <c r="L9">
        <v>1</v>
      </c>
      <c r="U9">
        <v>1</v>
      </c>
      <c r="X9">
        <v>12.5</v>
      </c>
    </row>
    <row r="10" spans="1:26" x14ac:dyDescent="0.25">
      <c r="A10" t="s">
        <v>32</v>
      </c>
      <c r="B10" t="s">
        <v>69</v>
      </c>
      <c r="C10" t="s">
        <v>47</v>
      </c>
      <c r="D10">
        <v>7</v>
      </c>
      <c r="M10">
        <v>1</v>
      </c>
      <c r="N10">
        <v>1</v>
      </c>
      <c r="U10">
        <v>1</v>
      </c>
      <c r="V10">
        <v>2</v>
      </c>
      <c r="X10">
        <v>14.3</v>
      </c>
      <c r="Y10">
        <v>28.6</v>
      </c>
    </row>
    <row r="11" spans="1:26" x14ac:dyDescent="0.25">
      <c r="A11" t="s">
        <v>33</v>
      </c>
      <c r="B11" t="s">
        <v>69</v>
      </c>
      <c r="C11" t="s">
        <v>47</v>
      </c>
      <c r="D11">
        <v>9</v>
      </c>
      <c r="N11">
        <v>2</v>
      </c>
      <c r="U11">
        <v>2</v>
      </c>
      <c r="X11">
        <v>22.2</v>
      </c>
    </row>
    <row r="12" spans="1:26" x14ac:dyDescent="0.25">
      <c r="A12" t="s">
        <v>34</v>
      </c>
      <c r="B12" t="s">
        <v>69</v>
      </c>
      <c r="C12" t="s">
        <v>47</v>
      </c>
      <c r="D12">
        <v>8</v>
      </c>
      <c r="O12">
        <v>1</v>
      </c>
      <c r="U12">
        <v>1</v>
      </c>
      <c r="X12">
        <v>12.5</v>
      </c>
    </row>
    <row r="13" spans="1:26" x14ac:dyDescent="0.25">
      <c r="A13" t="s">
        <v>35</v>
      </c>
      <c r="B13" t="s">
        <v>69</v>
      </c>
      <c r="C13" t="s">
        <v>47</v>
      </c>
      <c r="D13">
        <v>7</v>
      </c>
      <c r="Q13">
        <v>1</v>
      </c>
      <c r="R13">
        <v>1</v>
      </c>
      <c r="U13">
        <v>0</v>
      </c>
      <c r="V13">
        <v>1</v>
      </c>
      <c r="W13">
        <v>2</v>
      </c>
      <c r="X13">
        <v>0</v>
      </c>
      <c r="Y13">
        <v>14.3</v>
      </c>
      <c r="Z13">
        <v>28.6</v>
      </c>
    </row>
    <row r="14" spans="1:26" x14ac:dyDescent="0.25">
      <c r="A14" t="s">
        <v>36</v>
      </c>
      <c r="B14" t="s">
        <v>69</v>
      </c>
      <c r="C14" t="s">
        <v>47</v>
      </c>
      <c r="D14">
        <v>3</v>
      </c>
      <c r="R14">
        <v>2</v>
      </c>
      <c r="U14">
        <v>0</v>
      </c>
      <c r="V14">
        <v>2</v>
      </c>
      <c r="X14">
        <v>0</v>
      </c>
      <c r="Y14">
        <v>66.7</v>
      </c>
    </row>
    <row r="15" spans="1:26" x14ac:dyDescent="0.25">
      <c r="A15" t="s">
        <v>37</v>
      </c>
      <c r="B15" t="s">
        <v>69</v>
      </c>
      <c r="C15" t="s">
        <v>47</v>
      </c>
      <c r="D15">
        <v>4</v>
      </c>
      <c r="T15">
        <v>1</v>
      </c>
      <c r="U15">
        <v>0</v>
      </c>
      <c r="V15">
        <v>0</v>
      </c>
      <c r="W15">
        <v>1</v>
      </c>
      <c r="X15">
        <v>0</v>
      </c>
      <c r="Y15">
        <v>0</v>
      </c>
      <c r="Z15">
        <v>25</v>
      </c>
    </row>
    <row r="16" spans="1:26" x14ac:dyDescent="0.25">
      <c r="A16" t="s">
        <v>38</v>
      </c>
      <c r="B16" t="s">
        <v>69</v>
      </c>
      <c r="C16" t="s">
        <v>47</v>
      </c>
      <c r="D16">
        <v>7</v>
      </c>
      <c r="S16">
        <v>2</v>
      </c>
      <c r="T16">
        <v>2</v>
      </c>
      <c r="U16">
        <v>2</v>
      </c>
      <c r="V16">
        <v>4</v>
      </c>
      <c r="X16">
        <v>28.6</v>
      </c>
      <c r="Y16">
        <v>57.1</v>
      </c>
    </row>
    <row r="17" spans="1:26" x14ac:dyDescent="0.25">
      <c r="A17" t="s">
        <v>39</v>
      </c>
      <c r="B17" t="s">
        <v>69</v>
      </c>
      <c r="C17" t="s">
        <v>47</v>
      </c>
      <c r="D17">
        <v>5</v>
      </c>
      <c r="T17">
        <v>2</v>
      </c>
      <c r="U17">
        <v>2</v>
      </c>
      <c r="X17">
        <v>40</v>
      </c>
    </row>
    <row r="18" spans="1:26" x14ac:dyDescent="0.25">
      <c r="A18" t="s">
        <v>40</v>
      </c>
      <c r="B18" t="s">
        <v>69</v>
      </c>
      <c r="C18" t="s">
        <v>47</v>
      </c>
      <c r="D18">
        <v>2</v>
      </c>
    </row>
    <row r="19" spans="1:26" x14ac:dyDescent="0.25">
      <c r="A19" t="s">
        <v>41</v>
      </c>
      <c r="B19" t="s">
        <v>69</v>
      </c>
      <c r="C19" t="s">
        <v>47</v>
      </c>
      <c r="D19">
        <v>1</v>
      </c>
    </row>
    <row r="20" spans="1:26" x14ac:dyDescent="0.25">
      <c r="A20" t="s">
        <v>42</v>
      </c>
      <c r="B20" t="s">
        <v>69</v>
      </c>
      <c r="C20" t="s">
        <v>47</v>
      </c>
      <c r="D20">
        <v>4</v>
      </c>
    </row>
    <row r="21" spans="1:26" x14ac:dyDescent="0.25">
      <c r="A21" t="s">
        <v>43</v>
      </c>
      <c r="B21" t="s">
        <v>69</v>
      </c>
      <c r="C21" t="s">
        <v>47</v>
      </c>
      <c r="D21">
        <v>2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3"/>
  <sheetViews>
    <sheetView workbookViewId="0">
      <selection sqref="A1:Y1"/>
    </sheetView>
  </sheetViews>
  <sheetFormatPr defaultColWidth="11.42578125" defaultRowHeight="15" x14ac:dyDescent="0.25"/>
  <cols>
    <col min="1" max="1" width="40.7109375" customWidth="1"/>
    <col min="2" max="2" width="3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46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47</v>
      </c>
      <c r="C4">
        <v>350</v>
      </c>
      <c r="D4">
        <v>1</v>
      </c>
      <c r="E4">
        <v>2</v>
      </c>
      <c r="F4">
        <v>53</v>
      </c>
      <c r="G4">
        <v>46</v>
      </c>
      <c r="H4">
        <v>17</v>
      </c>
      <c r="I4">
        <v>3</v>
      </c>
      <c r="J4">
        <v>2</v>
      </c>
      <c r="K4">
        <v>1</v>
      </c>
      <c r="L4">
        <v>1</v>
      </c>
      <c r="Q4">
        <v>2</v>
      </c>
      <c r="R4">
        <v>1</v>
      </c>
      <c r="T4">
        <v>56</v>
      </c>
      <c r="U4">
        <v>102</v>
      </c>
      <c r="V4">
        <v>119</v>
      </c>
      <c r="W4">
        <v>16</v>
      </c>
      <c r="X4">
        <v>29.1</v>
      </c>
      <c r="Y4">
        <v>34</v>
      </c>
    </row>
    <row r="5" spans="1:25" x14ac:dyDescent="0.25">
      <c r="A5" t="s">
        <v>27</v>
      </c>
      <c r="B5" t="s">
        <v>47</v>
      </c>
      <c r="C5">
        <v>338</v>
      </c>
      <c r="E5">
        <v>1</v>
      </c>
      <c r="F5">
        <v>2</v>
      </c>
      <c r="G5">
        <v>33</v>
      </c>
      <c r="H5">
        <v>64</v>
      </c>
      <c r="I5">
        <v>12</v>
      </c>
      <c r="J5">
        <v>10</v>
      </c>
      <c r="K5">
        <v>4</v>
      </c>
      <c r="L5">
        <v>1</v>
      </c>
      <c r="N5">
        <v>1</v>
      </c>
      <c r="P5">
        <v>1</v>
      </c>
      <c r="R5">
        <v>2</v>
      </c>
      <c r="S5">
        <v>1</v>
      </c>
      <c r="T5">
        <v>36</v>
      </c>
      <c r="U5">
        <v>100</v>
      </c>
      <c r="V5">
        <v>112</v>
      </c>
      <c r="W5">
        <v>10.7</v>
      </c>
      <c r="X5">
        <v>29.6</v>
      </c>
      <c r="Y5">
        <v>33.1</v>
      </c>
    </row>
    <row r="6" spans="1:25" x14ac:dyDescent="0.25">
      <c r="A6" t="s">
        <v>28</v>
      </c>
      <c r="B6" t="s">
        <v>47</v>
      </c>
      <c r="C6">
        <v>264</v>
      </c>
      <c r="G6">
        <v>5</v>
      </c>
      <c r="H6">
        <v>35</v>
      </c>
      <c r="I6">
        <v>63</v>
      </c>
      <c r="J6">
        <v>12</v>
      </c>
      <c r="K6">
        <v>4</v>
      </c>
      <c r="L6">
        <v>3</v>
      </c>
      <c r="M6">
        <v>2</v>
      </c>
      <c r="O6">
        <v>3</v>
      </c>
      <c r="R6">
        <v>1</v>
      </c>
      <c r="T6">
        <v>40</v>
      </c>
      <c r="U6">
        <v>103</v>
      </c>
      <c r="V6">
        <v>115</v>
      </c>
      <c r="W6">
        <v>15.2</v>
      </c>
      <c r="X6">
        <v>39</v>
      </c>
      <c r="Y6">
        <v>43.6</v>
      </c>
    </row>
    <row r="7" spans="1:25" x14ac:dyDescent="0.25">
      <c r="A7" t="s">
        <v>29</v>
      </c>
      <c r="B7" t="s">
        <v>47</v>
      </c>
      <c r="C7">
        <v>389</v>
      </c>
      <c r="H7">
        <v>2</v>
      </c>
      <c r="I7">
        <v>52</v>
      </c>
      <c r="J7">
        <v>84</v>
      </c>
      <c r="K7">
        <v>19</v>
      </c>
      <c r="L7">
        <v>10</v>
      </c>
      <c r="M7">
        <v>5</v>
      </c>
      <c r="N7">
        <v>1</v>
      </c>
      <c r="O7">
        <v>1</v>
      </c>
      <c r="P7">
        <v>4</v>
      </c>
      <c r="R7">
        <v>1</v>
      </c>
      <c r="S7">
        <v>1</v>
      </c>
      <c r="T7">
        <v>54</v>
      </c>
      <c r="U7">
        <v>138</v>
      </c>
      <c r="V7">
        <v>157</v>
      </c>
      <c r="W7">
        <v>13.9</v>
      </c>
      <c r="X7">
        <v>35.5</v>
      </c>
      <c r="Y7">
        <v>40.4</v>
      </c>
    </row>
    <row r="8" spans="1:25" x14ac:dyDescent="0.25">
      <c r="A8" t="s">
        <v>30</v>
      </c>
      <c r="B8" t="s">
        <v>47</v>
      </c>
      <c r="C8">
        <v>360</v>
      </c>
      <c r="H8">
        <v>2</v>
      </c>
      <c r="I8">
        <v>4</v>
      </c>
      <c r="J8">
        <v>52</v>
      </c>
      <c r="K8">
        <v>88</v>
      </c>
      <c r="L8">
        <v>17</v>
      </c>
      <c r="M8">
        <v>5</v>
      </c>
      <c r="N8">
        <v>5</v>
      </c>
      <c r="O8">
        <v>1</v>
      </c>
      <c r="P8">
        <v>2</v>
      </c>
      <c r="Q8">
        <v>1</v>
      </c>
      <c r="R8">
        <v>1</v>
      </c>
      <c r="T8">
        <v>58</v>
      </c>
      <c r="U8">
        <v>146</v>
      </c>
      <c r="V8">
        <v>163</v>
      </c>
      <c r="W8">
        <v>16.100000000000001</v>
      </c>
      <c r="X8">
        <v>40.6</v>
      </c>
      <c r="Y8">
        <v>45.3</v>
      </c>
    </row>
    <row r="9" spans="1:25" x14ac:dyDescent="0.25">
      <c r="A9" t="s">
        <v>31</v>
      </c>
      <c r="B9" t="s">
        <v>47</v>
      </c>
      <c r="C9">
        <v>380</v>
      </c>
      <c r="J9">
        <v>2</v>
      </c>
      <c r="K9">
        <v>48</v>
      </c>
      <c r="L9">
        <v>62</v>
      </c>
      <c r="M9">
        <v>17</v>
      </c>
      <c r="N9">
        <v>5</v>
      </c>
      <c r="O9">
        <v>5</v>
      </c>
      <c r="P9">
        <v>2</v>
      </c>
      <c r="Q9">
        <v>2</v>
      </c>
      <c r="R9">
        <v>3</v>
      </c>
      <c r="S9">
        <v>1</v>
      </c>
      <c r="T9">
        <v>50</v>
      </c>
      <c r="U9">
        <v>112</v>
      </c>
      <c r="V9">
        <v>129</v>
      </c>
      <c r="W9">
        <v>13.2</v>
      </c>
      <c r="X9">
        <v>29.5</v>
      </c>
      <c r="Y9">
        <v>33.9</v>
      </c>
    </row>
    <row r="10" spans="1:25" x14ac:dyDescent="0.25">
      <c r="A10" t="s">
        <v>32</v>
      </c>
      <c r="B10" t="s">
        <v>47</v>
      </c>
      <c r="C10">
        <v>403</v>
      </c>
      <c r="K10">
        <v>2</v>
      </c>
      <c r="L10">
        <v>43</v>
      </c>
      <c r="M10">
        <v>66</v>
      </c>
      <c r="N10">
        <v>19</v>
      </c>
      <c r="O10">
        <v>5</v>
      </c>
      <c r="P10">
        <v>2</v>
      </c>
      <c r="Q10">
        <v>2</v>
      </c>
      <c r="S10">
        <v>2</v>
      </c>
      <c r="T10">
        <v>45</v>
      </c>
      <c r="U10">
        <v>111</v>
      </c>
      <c r="V10">
        <v>130</v>
      </c>
      <c r="W10">
        <v>11.2</v>
      </c>
      <c r="X10">
        <v>27.5</v>
      </c>
      <c r="Y10">
        <v>32.299999999999997</v>
      </c>
    </row>
    <row r="11" spans="1:25" x14ac:dyDescent="0.25">
      <c r="A11" t="s">
        <v>33</v>
      </c>
      <c r="B11" t="s">
        <v>47</v>
      </c>
      <c r="C11">
        <v>379</v>
      </c>
      <c r="L11">
        <v>1</v>
      </c>
      <c r="M11">
        <v>69</v>
      </c>
      <c r="N11">
        <v>59</v>
      </c>
      <c r="O11">
        <v>13</v>
      </c>
      <c r="P11">
        <v>11</v>
      </c>
      <c r="Q11">
        <v>4</v>
      </c>
      <c r="T11">
        <v>70</v>
      </c>
      <c r="U11">
        <v>129</v>
      </c>
      <c r="V11">
        <v>142</v>
      </c>
      <c r="W11">
        <v>18.5</v>
      </c>
      <c r="X11">
        <v>34</v>
      </c>
      <c r="Y11">
        <v>37.5</v>
      </c>
    </row>
    <row r="12" spans="1:25" x14ac:dyDescent="0.25">
      <c r="A12" t="s">
        <v>34</v>
      </c>
      <c r="B12" t="s">
        <v>47</v>
      </c>
      <c r="C12">
        <v>410</v>
      </c>
      <c r="L12">
        <v>1</v>
      </c>
      <c r="M12">
        <v>4</v>
      </c>
      <c r="N12">
        <v>53</v>
      </c>
      <c r="O12">
        <v>57</v>
      </c>
      <c r="P12">
        <v>26</v>
      </c>
      <c r="Q12">
        <v>5</v>
      </c>
      <c r="R12">
        <v>4</v>
      </c>
      <c r="S12">
        <v>2</v>
      </c>
      <c r="T12">
        <v>58</v>
      </c>
      <c r="U12">
        <v>115</v>
      </c>
      <c r="V12">
        <v>141</v>
      </c>
      <c r="W12">
        <v>14.1</v>
      </c>
      <c r="X12">
        <v>28</v>
      </c>
      <c r="Y12">
        <v>34.4</v>
      </c>
    </row>
    <row r="13" spans="1:25" x14ac:dyDescent="0.25">
      <c r="A13" t="s">
        <v>35</v>
      </c>
      <c r="B13" t="s">
        <v>47</v>
      </c>
      <c r="C13">
        <v>330</v>
      </c>
      <c r="N13">
        <v>2</v>
      </c>
      <c r="O13">
        <v>36</v>
      </c>
      <c r="P13">
        <v>45</v>
      </c>
      <c r="Q13">
        <v>14</v>
      </c>
      <c r="R13">
        <v>8</v>
      </c>
      <c r="S13">
        <v>3</v>
      </c>
      <c r="T13">
        <v>38</v>
      </c>
      <c r="U13">
        <v>83</v>
      </c>
      <c r="V13">
        <v>97</v>
      </c>
      <c r="W13">
        <v>11.5</v>
      </c>
      <c r="X13">
        <v>25.2</v>
      </c>
      <c r="Y13">
        <v>29.4</v>
      </c>
    </row>
    <row r="14" spans="1:25" x14ac:dyDescent="0.25">
      <c r="A14" t="s">
        <v>36</v>
      </c>
      <c r="B14" t="s">
        <v>47</v>
      </c>
      <c r="C14">
        <v>326</v>
      </c>
      <c r="O14">
        <v>7</v>
      </c>
      <c r="P14">
        <v>56</v>
      </c>
      <c r="Q14">
        <v>62</v>
      </c>
      <c r="R14">
        <v>19</v>
      </c>
      <c r="S14">
        <v>4</v>
      </c>
      <c r="T14">
        <v>63</v>
      </c>
      <c r="U14">
        <v>125</v>
      </c>
      <c r="V14">
        <v>144</v>
      </c>
      <c r="W14">
        <v>19.3</v>
      </c>
      <c r="X14">
        <v>38.299999999999997</v>
      </c>
      <c r="Y14">
        <v>44.2</v>
      </c>
    </row>
    <row r="15" spans="1:25" x14ac:dyDescent="0.25">
      <c r="A15" t="s">
        <v>37</v>
      </c>
      <c r="B15" t="s">
        <v>47</v>
      </c>
      <c r="C15">
        <v>336</v>
      </c>
      <c r="O15">
        <v>3</v>
      </c>
      <c r="P15">
        <v>4</v>
      </c>
      <c r="Q15">
        <v>63</v>
      </c>
      <c r="R15">
        <v>55</v>
      </c>
      <c r="S15">
        <v>14</v>
      </c>
      <c r="T15">
        <v>70</v>
      </c>
      <c r="U15">
        <v>125</v>
      </c>
      <c r="V15">
        <v>139</v>
      </c>
      <c r="W15">
        <v>20.8</v>
      </c>
      <c r="X15">
        <v>37.200000000000003</v>
      </c>
      <c r="Y15">
        <v>41.4</v>
      </c>
    </row>
    <row r="16" spans="1:25" x14ac:dyDescent="0.25">
      <c r="A16" t="s">
        <v>38</v>
      </c>
      <c r="B16" t="s">
        <v>47</v>
      </c>
      <c r="C16">
        <v>291</v>
      </c>
      <c r="Q16">
        <v>2</v>
      </c>
      <c r="R16">
        <v>54</v>
      </c>
      <c r="S16">
        <v>47</v>
      </c>
      <c r="T16">
        <v>56</v>
      </c>
      <c r="U16">
        <v>103</v>
      </c>
      <c r="W16">
        <v>19.2</v>
      </c>
      <c r="X16">
        <v>35.4</v>
      </c>
    </row>
    <row r="17" spans="1:25" x14ac:dyDescent="0.25">
      <c r="A17" t="s">
        <v>39</v>
      </c>
      <c r="B17" t="s">
        <v>47</v>
      </c>
      <c r="C17">
        <v>260</v>
      </c>
      <c r="Q17">
        <v>2</v>
      </c>
      <c r="R17">
        <v>4</v>
      </c>
      <c r="S17">
        <v>58</v>
      </c>
      <c r="T17">
        <v>64</v>
      </c>
      <c r="W17">
        <v>24.6</v>
      </c>
    </row>
    <row r="18" spans="1:25" x14ac:dyDescent="0.25">
      <c r="A18" t="s">
        <v>40</v>
      </c>
      <c r="B18" t="s">
        <v>47</v>
      </c>
      <c r="C18">
        <v>258</v>
      </c>
      <c r="S18">
        <v>4</v>
      </c>
    </row>
    <row r="19" spans="1:25" x14ac:dyDescent="0.25">
      <c r="A19" t="s">
        <v>41</v>
      </c>
      <c r="B19" t="s">
        <v>47</v>
      </c>
      <c r="C19">
        <v>250</v>
      </c>
    </row>
    <row r="20" spans="1:25" x14ac:dyDescent="0.25">
      <c r="A20" t="s">
        <v>42</v>
      </c>
      <c r="B20" t="s">
        <v>47</v>
      </c>
      <c r="C20">
        <v>226</v>
      </c>
    </row>
    <row r="21" spans="1:25" x14ac:dyDescent="0.25">
      <c r="A21" t="s">
        <v>43</v>
      </c>
      <c r="B21" t="s">
        <v>47</v>
      </c>
      <c r="C21">
        <v>163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30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69</v>
      </c>
      <c r="C4" t="s">
        <v>49</v>
      </c>
      <c r="D4">
        <v>7</v>
      </c>
      <c r="H4">
        <v>1</v>
      </c>
      <c r="U4">
        <v>0</v>
      </c>
      <c r="V4">
        <v>1</v>
      </c>
      <c r="X4">
        <v>0</v>
      </c>
      <c r="Y4">
        <v>14.3</v>
      </c>
    </row>
    <row r="5" spans="1:26" x14ac:dyDescent="0.25">
      <c r="A5" t="s">
        <v>27</v>
      </c>
      <c r="B5" t="s">
        <v>69</v>
      </c>
      <c r="C5" t="s">
        <v>49</v>
      </c>
      <c r="D5">
        <v>8</v>
      </c>
      <c r="H5">
        <v>1</v>
      </c>
      <c r="I5">
        <v>3</v>
      </c>
      <c r="U5">
        <v>1</v>
      </c>
      <c r="V5">
        <v>4</v>
      </c>
      <c r="X5">
        <v>12.5</v>
      </c>
      <c r="Y5">
        <v>50</v>
      </c>
    </row>
    <row r="6" spans="1:26" x14ac:dyDescent="0.25">
      <c r="A6" t="s">
        <v>28</v>
      </c>
      <c r="B6" t="s">
        <v>69</v>
      </c>
      <c r="C6" t="s">
        <v>49</v>
      </c>
      <c r="D6">
        <v>9</v>
      </c>
      <c r="I6">
        <v>1</v>
      </c>
      <c r="J6">
        <v>1</v>
      </c>
      <c r="U6">
        <v>1</v>
      </c>
      <c r="V6">
        <v>2</v>
      </c>
      <c r="X6">
        <v>11.1</v>
      </c>
      <c r="Y6">
        <v>22.2</v>
      </c>
    </row>
    <row r="7" spans="1:26" x14ac:dyDescent="0.25">
      <c r="A7" t="s">
        <v>29</v>
      </c>
      <c r="B7" t="s">
        <v>69</v>
      </c>
      <c r="C7" t="s">
        <v>49</v>
      </c>
      <c r="D7">
        <v>6</v>
      </c>
      <c r="J7">
        <v>1</v>
      </c>
      <c r="K7">
        <v>2</v>
      </c>
      <c r="U7">
        <v>1</v>
      </c>
      <c r="V7">
        <v>3</v>
      </c>
      <c r="X7">
        <v>16.7</v>
      </c>
      <c r="Y7">
        <v>50</v>
      </c>
    </row>
    <row r="8" spans="1:26" x14ac:dyDescent="0.25">
      <c r="A8" t="s">
        <v>30</v>
      </c>
      <c r="B8" t="s">
        <v>69</v>
      </c>
      <c r="C8" t="s">
        <v>49</v>
      </c>
      <c r="D8">
        <v>11</v>
      </c>
      <c r="K8">
        <v>3</v>
      </c>
      <c r="L8">
        <v>1</v>
      </c>
      <c r="U8">
        <v>3</v>
      </c>
      <c r="V8">
        <v>4</v>
      </c>
      <c r="X8">
        <v>27.3</v>
      </c>
      <c r="Y8">
        <v>36.4</v>
      </c>
    </row>
    <row r="9" spans="1:26" x14ac:dyDescent="0.25">
      <c r="A9" t="s">
        <v>31</v>
      </c>
      <c r="B9" t="s">
        <v>69</v>
      </c>
      <c r="C9" t="s">
        <v>49</v>
      </c>
      <c r="D9">
        <v>10</v>
      </c>
      <c r="L9">
        <v>4</v>
      </c>
      <c r="M9">
        <v>1</v>
      </c>
      <c r="U9">
        <v>4</v>
      </c>
      <c r="V9">
        <v>5</v>
      </c>
      <c r="X9">
        <v>40</v>
      </c>
      <c r="Y9">
        <v>50</v>
      </c>
    </row>
    <row r="10" spans="1:26" x14ac:dyDescent="0.25">
      <c r="A10" t="s">
        <v>32</v>
      </c>
      <c r="B10" t="s">
        <v>69</v>
      </c>
      <c r="C10" t="s">
        <v>49</v>
      </c>
      <c r="D10">
        <v>11</v>
      </c>
      <c r="M10">
        <v>2</v>
      </c>
      <c r="N10">
        <v>3</v>
      </c>
      <c r="P10">
        <v>2</v>
      </c>
      <c r="U10">
        <v>2</v>
      </c>
      <c r="V10">
        <v>5</v>
      </c>
      <c r="W10">
        <v>5</v>
      </c>
      <c r="X10">
        <v>18.2</v>
      </c>
      <c r="Y10">
        <v>45.5</v>
      </c>
      <c r="Z10">
        <v>45.5</v>
      </c>
    </row>
    <row r="11" spans="1:26" x14ac:dyDescent="0.25">
      <c r="A11" t="s">
        <v>33</v>
      </c>
      <c r="B11" t="s">
        <v>69</v>
      </c>
      <c r="C11" t="s">
        <v>49</v>
      </c>
      <c r="D11">
        <v>14</v>
      </c>
      <c r="N11">
        <v>1</v>
      </c>
      <c r="P11">
        <v>1</v>
      </c>
      <c r="R11">
        <v>1</v>
      </c>
      <c r="S11">
        <v>1</v>
      </c>
      <c r="U11">
        <v>1</v>
      </c>
      <c r="V11">
        <v>1</v>
      </c>
      <c r="W11">
        <v>2</v>
      </c>
      <c r="X11">
        <v>7.1</v>
      </c>
      <c r="Y11">
        <v>7.1</v>
      </c>
      <c r="Z11">
        <v>14.3</v>
      </c>
    </row>
    <row r="12" spans="1:26" x14ac:dyDescent="0.25">
      <c r="A12" t="s">
        <v>34</v>
      </c>
      <c r="B12" t="s">
        <v>69</v>
      </c>
      <c r="C12" t="s">
        <v>49</v>
      </c>
      <c r="D12">
        <v>14</v>
      </c>
      <c r="O12">
        <v>3</v>
      </c>
      <c r="P12">
        <v>1</v>
      </c>
      <c r="S12">
        <v>1</v>
      </c>
      <c r="U12">
        <v>3</v>
      </c>
      <c r="V12">
        <v>4</v>
      </c>
      <c r="W12">
        <v>4</v>
      </c>
      <c r="X12">
        <v>21.4</v>
      </c>
      <c r="Y12">
        <v>28.6</v>
      </c>
      <c r="Z12">
        <v>28.6</v>
      </c>
    </row>
    <row r="13" spans="1:26" x14ac:dyDescent="0.25">
      <c r="A13" t="s">
        <v>35</v>
      </c>
      <c r="B13" t="s">
        <v>69</v>
      </c>
      <c r="C13" t="s">
        <v>49</v>
      </c>
      <c r="D13">
        <v>14</v>
      </c>
      <c r="P13">
        <v>4</v>
      </c>
      <c r="R13">
        <v>2</v>
      </c>
      <c r="T13">
        <v>1</v>
      </c>
      <c r="U13">
        <v>4</v>
      </c>
      <c r="V13">
        <v>4</v>
      </c>
      <c r="W13">
        <v>6</v>
      </c>
      <c r="X13">
        <v>28.6</v>
      </c>
      <c r="Y13">
        <v>28.6</v>
      </c>
      <c r="Z13">
        <v>42.9</v>
      </c>
    </row>
    <row r="14" spans="1:26" x14ac:dyDescent="0.25">
      <c r="A14" t="s">
        <v>36</v>
      </c>
      <c r="B14" t="s">
        <v>69</v>
      </c>
      <c r="C14" t="s">
        <v>49</v>
      </c>
      <c r="D14">
        <v>14</v>
      </c>
      <c r="Q14">
        <v>3</v>
      </c>
      <c r="R14">
        <v>2</v>
      </c>
      <c r="S14">
        <v>1</v>
      </c>
      <c r="U14">
        <v>3</v>
      </c>
      <c r="V14">
        <v>5</v>
      </c>
      <c r="W14">
        <v>6</v>
      </c>
      <c r="X14">
        <v>21.4</v>
      </c>
      <c r="Y14">
        <v>35.700000000000003</v>
      </c>
      <c r="Z14">
        <v>42.9</v>
      </c>
    </row>
    <row r="15" spans="1:26" x14ac:dyDescent="0.25">
      <c r="A15" t="s">
        <v>37</v>
      </c>
      <c r="B15" t="s">
        <v>69</v>
      </c>
      <c r="C15" t="s">
        <v>49</v>
      </c>
      <c r="D15">
        <v>8</v>
      </c>
      <c r="R15">
        <v>1</v>
      </c>
      <c r="S15">
        <v>1</v>
      </c>
      <c r="T15">
        <v>1</v>
      </c>
      <c r="U15">
        <v>1</v>
      </c>
      <c r="V15">
        <v>2</v>
      </c>
      <c r="W15">
        <v>3</v>
      </c>
      <c r="X15">
        <v>12.5</v>
      </c>
      <c r="Y15">
        <v>25</v>
      </c>
      <c r="Z15">
        <v>37.5</v>
      </c>
    </row>
    <row r="16" spans="1:26" x14ac:dyDescent="0.25">
      <c r="A16" t="s">
        <v>38</v>
      </c>
      <c r="B16" t="s">
        <v>69</v>
      </c>
      <c r="C16" t="s">
        <v>49</v>
      </c>
      <c r="D16">
        <v>3</v>
      </c>
      <c r="R16">
        <v>1</v>
      </c>
    </row>
    <row r="17" spans="1:26" x14ac:dyDescent="0.25">
      <c r="A17" t="s">
        <v>39</v>
      </c>
      <c r="B17" t="s">
        <v>69</v>
      </c>
      <c r="C17" t="s">
        <v>49</v>
      </c>
      <c r="D17">
        <v>7</v>
      </c>
      <c r="T17">
        <v>2</v>
      </c>
      <c r="U17">
        <v>2</v>
      </c>
      <c r="X17">
        <v>28.6</v>
      </c>
    </row>
    <row r="18" spans="1:26" x14ac:dyDescent="0.25">
      <c r="A18" t="s">
        <v>40</v>
      </c>
      <c r="B18" t="s">
        <v>69</v>
      </c>
      <c r="C18" t="s">
        <v>49</v>
      </c>
      <c r="D18">
        <v>7</v>
      </c>
      <c r="T18">
        <v>1</v>
      </c>
    </row>
    <row r="19" spans="1:26" x14ac:dyDescent="0.25">
      <c r="A19" t="s">
        <v>41</v>
      </c>
      <c r="B19" t="s">
        <v>69</v>
      </c>
      <c r="C19" t="s">
        <v>49</v>
      </c>
      <c r="D19">
        <v>6</v>
      </c>
    </row>
    <row r="20" spans="1:26" x14ac:dyDescent="0.25">
      <c r="A20" t="s">
        <v>42</v>
      </c>
      <c r="B20" t="s">
        <v>69</v>
      </c>
      <c r="C20" t="s">
        <v>49</v>
      </c>
      <c r="D20">
        <v>5</v>
      </c>
    </row>
    <row r="21" spans="1:26" x14ac:dyDescent="0.25">
      <c r="A21" t="s">
        <v>43</v>
      </c>
      <c r="B21" t="s">
        <v>69</v>
      </c>
      <c r="C21" t="s">
        <v>49</v>
      </c>
      <c r="D21">
        <v>7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71</v>
      </c>
      <c r="C4" t="s">
        <v>47</v>
      </c>
      <c r="D4">
        <v>10</v>
      </c>
    </row>
    <row r="5" spans="1:26" x14ac:dyDescent="0.25">
      <c r="A5" t="s">
        <v>27</v>
      </c>
      <c r="B5" t="s">
        <v>71</v>
      </c>
      <c r="C5" t="s">
        <v>47</v>
      </c>
      <c r="D5">
        <v>9</v>
      </c>
      <c r="M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x14ac:dyDescent="0.25">
      <c r="A6" t="s">
        <v>28</v>
      </c>
      <c r="B6" t="s">
        <v>71</v>
      </c>
      <c r="C6" t="s">
        <v>47</v>
      </c>
      <c r="D6">
        <v>7</v>
      </c>
      <c r="H6">
        <v>1</v>
      </c>
      <c r="J6">
        <v>2</v>
      </c>
      <c r="U6">
        <v>1</v>
      </c>
      <c r="V6">
        <v>3</v>
      </c>
      <c r="X6">
        <v>14.3</v>
      </c>
      <c r="Y6">
        <v>42.9</v>
      </c>
    </row>
    <row r="7" spans="1:26" x14ac:dyDescent="0.25">
      <c r="A7" t="s">
        <v>29</v>
      </c>
      <c r="B7" t="s">
        <v>71</v>
      </c>
      <c r="C7" t="s">
        <v>47</v>
      </c>
      <c r="D7">
        <v>16</v>
      </c>
      <c r="K7">
        <v>5</v>
      </c>
      <c r="U7">
        <v>0</v>
      </c>
      <c r="V7">
        <v>5</v>
      </c>
      <c r="X7">
        <v>0</v>
      </c>
      <c r="Y7">
        <v>31.3</v>
      </c>
    </row>
    <row r="8" spans="1:26" x14ac:dyDescent="0.25">
      <c r="A8" t="s">
        <v>30</v>
      </c>
      <c r="B8" t="s">
        <v>71</v>
      </c>
      <c r="C8" t="s">
        <v>47</v>
      </c>
      <c r="D8">
        <v>14</v>
      </c>
      <c r="K8">
        <v>1</v>
      </c>
      <c r="L8">
        <v>2</v>
      </c>
      <c r="U8">
        <v>1</v>
      </c>
      <c r="V8">
        <v>3</v>
      </c>
      <c r="X8">
        <v>7.1</v>
      </c>
      <c r="Y8">
        <v>21.4</v>
      </c>
    </row>
    <row r="9" spans="1:26" x14ac:dyDescent="0.25">
      <c r="A9" t="s">
        <v>31</v>
      </c>
      <c r="B9" t="s">
        <v>71</v>
      </c>
      <c r="C9" t="s">
        <v>47</v>
      </c>
      <c r="D9">
        <v>11</v>
      </c>
      <c r="M9">
        <v>3</v>
      </c>
      <c r="U9">
        <v>0</v>
      </c>
      <c r="V9">
        <v>3</v>
      </c>
      <c r="X9">
        <v>0</v>
      </c>
      <c r="Y9">
        <v>27.3</v>
      </c>
    </row>
    <row r="10" spans="1:26" x14ac:dyDescent="0.25">
      <c r="A10" t="s">
        <v>32</v>
      </c>
      <c r="B10" t="s">
        <v>71</v>
      </c>
      <c r="C10" t="s">
        <v>47</v>
      </c>
      <c r="D10">
        <v>9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x14ac:dyDescent="0.25">
      <c r="A11" t="s">
        <v>33</v>
      </c>
      <c r="B11" t="s">
        <v>71</v>
      </c>
      <c r="C11" t="s">
        <v>47</v>
      </c>
      <c r="D11">
        <v>15</v>
      </c>
      <c r="N11">
        <v>2</v>
      </c>
      <c r="O11">
        <v>3</v>
      </c>
      <c r="U11">
        <v>2</v>
      </c>
      <c r="V11">
        <v>5</v>
      </c>
      <c r="X11">
        <v>13.3</v>
      </c>
      <c r="Y11">
        <v>33.299999999999997</v>
      </c>
    </row>
    <row r="12" spans="1:26" x14ac:dyDescent="0.25">
      <c r="A12" t="s">
        <v>34</v>
      </c>
      <c r="B12" t="s">
        <v>71</v>
      </c>
      <c r="C12" t="s">
        <v>47</v>
      </c>
      <c r="D12">
        <v>28</v>
      </c>
      <c r="O12">
        <v>1</v>
      </c>
      <c r="P12">
        <v>4</v>
      </c>
      <c r="Q12">
        <v>2</v>
      </c>
      <c r="U12">
        <v>1</v>
      </c>
      <c r="V12">
        <v>5</v>
      </c>
      <c r="W12">
        <v>7</v>
      </c>
      <c r="X12">
        <v>3.6</v>
      </c>
      <c r="Y12">
        <v>17.899999999999999</v>
      </c>
      <c r="Z12">
        <v>25</v>
      </c>
    </row>
    <row r="13" spans="1:26" x14ac:dyDescent="0.25">
      <c r="A13" t="s">
        <v>35</v>
      </c>
      <c r="B13" t="s">
        <v>71</v>
      </c>
      <c r="C13" t="s">
        <v>47</v>
      </c>
      <c r="D13">
        <v>18</v>
      </c>
      <c r="P13">
        <v>1</v>
      </c>
      <c r="Q13">
        <v>2</v>
      </c>
      <c r="R13">
        <v>3</v>
      </c>
      <c r="T13">
        <v>1</v>
      </c>
      <c r="U13">
        <v>1</v>
      </c>
      <c r="V13">
        <v>3</v>
      </c>
      <c r="W13">
        <v>6</v>
      </c>
      <c r="X13">
        <v>5.6</v>
      </c>
      <c r="Y13">
        <v>16.7</v>
      </c>
      <c r="Z13">
        <v>33.299999999999997</v>
      </c>
    </row>
    <row r="14" spans="1:26" x14ac:dyDescent="0.25">
      <c r="A14" t="s">
        <v>36</v>
      </c>
      <c r="B14" t="s">
        <v>71</v>
      </c>
      <c r="C14" t="s">
        <v>47</v>
      </c>
      <c r="D14">
        <v>22</v>
      </c>
      <c r="R14">
        <v>6</v>
      </c>
      <c r="U14">
        <v>0</v>
      </c>
      <c r="V14">
        <v>6</v>
      </c>
      <c r="X14">
        <v>0</v>
      </c>
      <c r="Y14">
        <v>27.3</v>
      </c>
    </row>
    <row r="15" spans="1:26" x14ac:dyDescent="0.25">
      <c r="A15" t="s">
        <v>37</v>
      </c>
      <c r="B15" t="s">
        <v>71</v>
      </c>
      <c r="C15" t="s">
        <v>47</v>
      </c>
      <c r="D15">
        <v>12</v>
      </c>
      <c r="R15">
        <v>1</v>
      </c>
      <c r="S15">
        <v>3</v>
      </c>
      <c r="T15">
        <v>1</v>
      </c>
      <c r="U15">
        <v>1</v>
      </c>
      <c r="V15">
        <v>4</v>
      </c>
      <c r="W15">
        <v>5</v>
      </c>
      <c r="X15">
        <v>8.3000000000000007</v>
      </c>
      <c r="Y15">
        <v>33.299999999999997</v>
      </c>
      <c r="Z15">
        <v>41.7</v>
      </c>
    </row>
    <row r="16" spans="1:26" x14ac:dyDescent="0.25">
      <c r="A16" t="s">
        <v>38</v>
      </c>
      <c r="B16" t="s">
        <v>71</v>
      </c>
      <c r="C16" t="s">
        <v>47</v>
      </c>
      <c r="D16">
        <v>17</v>
      </c>
      <c r="S16">
        <v>2</v>
      </c>
      <c r="T16">
        <v>4</v>
      </c>
      <c r="U16">
        <v>2</v>
      </c>
      <c r="V16">
        <v>6</v>
      </c>
      <c r="X16">
        <v>11.8</v>
      </c>
      <c r="Y16">
        <v>35.299999999999997</v>
      </c>
    </row>
    <row r="17" spans="1:26" x14ac:dyDescent="0.25">
      <c r="A17" t="s">
        <v>39</v>
      </c>
      <c r="B17" t="s">
        <v>71</v>
      </c>
      <c r="C17" t="s">
        <v>47</v>
      </c>
      <c r="D17">
        <v>17</v>
      </c>
      <c r="T17">
        <v>5</v>
      </c>
      <c r="U17">
        <v>5</v>
      </c>
      <c r="X17">
        <v>29.4</v>
      </c>
    </row>
    <row r="18" spans="1:26" x14ac:dyDescent="0.25">
      <c r="A18" t="s">
        <v>40</v>
      </c>
      <c r="B18" t="s">
        <v>71</v>
      </c>
      <c r="C18" t="s">
        <v>47</v>
      </c>
      <c r="D18">
        <v>5</v>
      </c>
    </row>
    <row r="19" spans="1:26" x14ac:dyDescent="0.25">
      <c r="A19" t="s">
        <v>41</v>
      </c>
      <c r="B19" t="s">
        <v>71</v>
      </c>
      <c r="C19" t="s">
        <v>47</v>
      </c>
      <c r="D19">
        <v>8</v>
      </c>
    </row>
    <row r="20" spans="1:26" x14ac:dyDescent="0.25">
      <c r="A20" t="s">
        <v>42</v>
      </c>
      <c r="B20" t="s">
        <v>71</v>
      </c>
      <c r="C20" t="s">
        <v>47</v>
      </c>
      <c r="D20">
        <v>7</v>
      </c>
    </row>
    <row r="21" spans="1:26" x14ac:dyDescent="0.25">
      <c r="A21" t="s">
        <v>43</v>
      </c>
      <c r="B21" t="s">
        <v>71</v>
      </c>
      <c r="C21" t="s">
        <v>47</v>
      </c>
      <c r="D21">
        <v>8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71</v>
      </c>
      <c r="C4" t="s">
        <v>49</v>
      </c>
      <c r="D4">
        <v>6</v>
      </c>
      <c r="H4">
        <v>1</v>
      </c>
      <c r="I4">
        <v>1</v>
      </c>
      <c r="U4">
        <v>0</v>
      </c>
      <c r="V4">
        <v>1</v>
      </c>
      <c r="W4">
        <v>2</v>
      </c>
      <c r="X4">
        <v>0</v>
      </c>
      <c r="Y4">
        <v>16.7</v>
      </c>
      <c r="Z4">
        <v>33.299999999999997</v>
      </c>
    </row>
    <row r="5" spans="1:26" x14ac:dyDescent="0.25">
      <c r="A5" t="s">
        <v>27</v>
      </c>
      <c r="B5" t="s">
        <v>71</v>
      </c>
      <c r="C5" t="s">
        <v>49</v>
      </c>
      <c r="D5">
        <v>2</v>
      </c>
      <c r="H5">
        <v>1</v>
      </c>
      <c r="U5">
        <v>1</v>
      </c>
      <c r="X5">
        <v>50</v>
      </c>
    </row>
    <row r="6" spans="1:26" x14ac:dyDescent="0.25">
      <c r="A6" t="s">
        <v>28</v>
      </c>
      <c r="B6" t="s">
        <v>71</v>
      </c>
      <c r="C6" t="s">
        <v>49</v>
      </c>
      <c r="D6">
        <v>7</v>
      </c>
      <c r="J6">
        <v>1</v>
      </c>
      <c r="U6">
        <v>0</v>
      </c>
      <c r="V6">
        <v>1</v>
      </c>
      <c r="X6">
        <v>0</v>
      </c>
      <c r="Y6">
        <v>14.3</v>
      </c>
    </row>
    <row r="7" spans="1:26" x14ac:dyDescent="0.25">
      <c r="A7" t="s">
        <v>29</v>
      </c>
      <c r="B7" t="s">
        <v>71</v>
      </c>
      <c r="C7" t="s">
        <v>49</v>
      </c>
      <c r="D7">
        <v>10</v>
      </c>
      <c r="J7">
        <v>2</v>
      </c>
      <c r="R7">
        <v>1</v>
      </c>
      <c r="U7">
        <v>2</v>
      </c>
      <c r="V7">
        <v>2</v>
      </c>
      <c r="W7">
        <v>2</v>
      </c>
      <c r="X7">
        <v>20</v>
      </c>
      <c r="Y7">
        <v>20</v>
      </c>
      <c r="Z7">
        <v>20</v>
      </c>
    </row>
    <row r="8" spans="1:26" x14ac:dyDescent="0.25">
      <c r="A8" t="s">
        <v>30</v>
      </c>
      <c r="B8" t="s">
        <v>71</v>
      </c>
      <c r="C8" t="s">
        <v>49</v>
      </c>
      <c r="D8">
        <v>6</v>
      </c>
      <c r="K8">
        <v>1</v>
      </c>
      <c r="L8">
        <v>1</v>
      </c>
      <c r="U8">
        <v>1</v>
      </c>
      <c r="V8">
        <v>2</v>
      </c>
      <c r="X8">
        <v>16.7</v>
      </c>
      <c r="Y8">
        <v>33.299999999999997</v>
      </c>
    </row>
    <row r="9" spans="1:26" x14ac:dyDescent="0.25">
      <c r="A9" t="s">
        <v>31</v>
      </c>
      <c r="B9" t="s">
        <v>71</v>
      </c>
      <c r="C9" t="s">
        <v>49</v>
      </c>
      <c r="D9">
        <v>7</v>
      </c>
      <c r="L9">
        <v>2</v>
      </c>
      <c r="M9">
        <v>2</v>
      </c>
      <c r="U9">
        <v>2</v>
      </c>
      <c r="V9">
        <v>4</v>
      </c>
      <c r="X9">
        <v>28.6</v>
      </c>
      <c r="Y9">
        <v>57.1</v>
      </c>
    </row>
    <row r="10" spans="1:26" x14ac:dyDescent="0.25">
      <c r="A10" t="s">
        <v>32</v>
      </c>
      <c r="B10" t="s">
        <v>71</v>
      </c>
      <c r="C10" t="s">
        <v>49</v>
      </c>
      <c r="D10">
        <v>8</v>
      </c>
      <c r="M10">
        <v>2</v>
      </c>
      <c r="N10">
        <v>2</v>
      </c>
      <c r="O10">
        <v>1</v>
      </c>
      <c r="U10">
        <v>2</v>
      </c>
      <c r="V10">
        <v>4</v>
      </c>
      <c r="W10">
        <v>5</v>
      </c>
      <c r="X10">
        <v>25</v>
      </c>
      <c r="Y10">
        <v>50</v>
      </c>
      <c r="Z10">
        <v>62.5</v>
      </c>
    </row>
    <row r="11" spans="1:26" x14ac:dyDescent="0.25">
      <c r="A11" t="s">
        <v>33</v>
      </c>
      <c r="B11" t="s">
        <v>71</v>
      </c>
      <c r="C11" t="s">
        <v>49</v>
      </c>
      <c r="D11">
        <v>17</v>
      </c>
      <c r="N11">
        <v>7</v>
      </c>
      <c r="P11">
        <v>1</v>
      </c>
      <c r="Q11">
        <v>1</v>
      </c>
      <c r="U11">
        <v>7</v>
      </c>
      <c r="V11">
        <v>7</v>
      </c>
      <c r="W11">
        <v>8</v>
      </c>
      <c r="X11">
        <v>41.2</v>
      </c>
      <c r="Y11">
        <v>41.2</v>
      </c>
      <c r="Z11">
        <v>47.1</v>
      </c>
    </row>
    <row r="12" spans="1:26" x14ac:dyDescent="0.25">
      <c r="A12" t="s">
        <v>34</v>
      </c>
      <c r="B12" t="s">
        <v>71</v>
      </c>
      <c r="C12" t="s">
        <v>49</v>
      </c>
      <c r="D12">
        <v>16</v>
      </c>
      <c r="O12">
        <v>2</v>
      </c>
      <c r="P12">
        <v>4</v>
      </c>
      <c r="Q12">
        <v>1</v>
      </c>
      <c r="U12">
        <v>2</v>
      </c>
      <c r="V12">
        <v>6</v>
      </c>
      <c r="W12">
        <v>7</v>
      </c>
      <c r="X12">
        <v>12.5</v>
      </c>
      <c r="Y12">
        <v>37.5</v>
      </c>
      <c r="Z12">
        <v>43.8</v>
      </c>
    </row>
    <row r="13" spans="1:26" x14ac:dyDescent="0.25">
      <c r="A13" t="s">
        <v>35</v>
      </c>
      <c r="B13" t="s">
        <v>71</v>
      </c>
      <c r="C13" t="s">
        <v>49</v>
      </c>
      <c r="D13">
        <v>19</v>
      </c>
      <c r="O13">
        <v>1</v>
      </c>
      <c r="P13">
        <v>7</v>
      </c>
      <c r="Q13">
        <v>1</v>
      </c>
      <c r="U13">
        <v>8</v>
      </c>
      <c r="V13">
        <v>9</v>
      </c>
      <c r="X13">
        <v>42.1</v>
      </c>
      <c r="Y13">
        <v>47.4</v>
      </c>
    </row>
    <row r="14" spans="1:26" x14ac:dyDescent="0.25">
      <c r="A14" t="s">
        <v>36</v>
      </c>
      <c r="B14" t="s">
        <v>71</v>
      </c>
      <c r="C14" t="s">
        <v>49</v>
      </c>
      <c r="D14">
        <v>18</v>
      </c>
      <c r="Q14">
        <v>3</v>
      </c>
      <c r="R14">
        <v>2</v>
      </c>
      <c r="S14">
        <v>1</v>
      </c>
      <c r="U14">
        <v>3</v>
      </c>
      <c r="V14">
        <v>5</v>
      </c>
      <c r="W14">
        <v>6</v>
      </c>
      <c r="X14">
        <v>16.7</v>
      </c>
      <c r="Y14">
        <v>27.8</v>
      </c>
      <c r="Z14">
        <v>33.299999999999997</v>
      </c>
    </row>
    <row r="15" spans="1:26" x14ac:dyDescent="0.25">
      <c r="A15" t="s">
        <v>37</v>
      </c>
      <c r="B15" t="s">
        <v>71</v>
      </c>
      <c r="C15" t="s">
        <v>49</v>
      </c>
      <c r="D15">
        <v>16</v>
      </c>
      <c r="R15">
        <v>4</v>
      </c>
      <c r="S15">
        <v>4</v>
      </c>
      <c r="U15">
        <v>4</v>
      </c>
      <c r="V15">
        <v>8</v>
      </c>
      <c r="X15">
        <v>25</v>
      </c>
      <c r="Y15">
        <v>50</v>
      </c>
    </row>
    <row r="16" spans="1:26" x14ac:dyDescent="0.25">
      <c r="A16" t="s">
        <v>38</v>
      </c>
      <c r="B16" t="s">
        <v>71</v>
      </c>
      <c r="C16" t="s">
        <v>49</v>
      </c>
      <c r="D16">
        <v>20</v>
      </c>
      <c r="S16">
        <v>3</v>
      </c>
      <c r="T16">
        <v>3</v>
      </c>
      <c r="U16">
        <v>3</v>
      </c>
      <c r="V16">
        <v>6</v>
      </c>
      <c r="X16">
        <v>15</v>
      </c>
      <c r="Y16">
        <v>30</v>
      </c>
    </row>
    <row r="17" spans="1:26" x14ac:dyDescent="0.25">
      <c r="A17" t="s">
        <v>39</v>
      </c>
      <c r="B17" t="s">
        <v>71</v>
      </c>
      <c r="C17" t="s">
        <v>49</v>
      </c>
      <c r="D17">
        <v>11</v>
      </c>
      <c r="T17">
        <v>1</v>
      </c>
      <c r="U17">
        <v>1</v>
      </c>
      <c r="X17">
        <v>9.1</v>
      </c>
    </row>
    <row r="18" spans="1:26" x14ac:dyDescent="0.25">
      <c r="A18" t="s">
        <v>40</v>
      </c>
      <c r="B18" t="s">
        <v>71</v>
      </c>
      <c r="C18" t="s">
        <v>49</v>
      </c>
      <c r="D18">
        <v>12</v>
      </c>
      <c r="T18">
        <v>1</v>
      </c>
    </row>
    <row r="19" spans="1:26" x14ac:dyDescent="0.25">
      <c r="A19" t="s">
        <v>41</v>
      </c>
      <c r="B19" t="s">
        <v>71</v>
      </c>
      <c r="C19" t="s">
        <v>49</v>
      </c>
      <c r="D19">
        <v>9</v>
      </c>
    </row>
    <row r="20" spans="1:26" x14ac:dyDescent="0.25">
      <c r="A20" t="s">
        <v>42</v>
      </c>
      <c r="B20" t="s">
        <v>71</v>
      </c>
      <c r="C20" t="s">
        <v>49</v>
      </c>
      <c r="D20">
        <v>3</v>
      </c>
    </row>
    <row r="21" spans="1:26" x14ac:dyDescent="0.25">
      <c r="A21" t="s">
        <v>43</v>
      </c>
      <c r="B21" t="s">
        <v>71</v>
      </c>
      <c r="C21" t="s">
        <v>49</v>
      </c>
      <c r="D21">
        <v>2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72</v>
      </c>
      <c r="C4" t="s">
        <v>47</v>
      </c>
      <c r="D4">
        <v>269</v>
      </c>
      <c r="E4">
        <v>1</v>
      </c>
      <c r="F4">
        <v>2</v>
      </c>
      <c r="G4">
        <v>41</v>
      </c>
      <c r="H4">
        <v>36</v>
      </c>
      <c r="I4">
        <v>10</v>
      </c>
      <c r="J4">
        <v>1</v>
      </c>
      <c r="K4">
        <v>1</v>
      </c>
      <c r="L4">
        <v>1</v>
      </c>
      <c r="M4">
        <v>1</v>
      </c>
      <c r="R4">
        <v>1</v>
      </c>
      <c r="U4">
        <v>44</v>
      </c>
      <c r="V4">
        <v>80</v>
      </c>
      <c r="W4">
        <v>90</v>
      </c>
      <c r="X4">
        <v>16.399999999999999</v>
      </c>
      <c r="Y4">
        <v>29.7</v>
      </c>
      <c r="Z4">
        <v>33.5</v>
      </c>
    </row>
    <row r="5" spans="1:26" x14ac:dyDescent="0.25">
      <c r="A5" t="s">
        <v>27</v>
      </c>
      <c r="B5" t="s">
        <v>72</v>
      </c>
      <c r="C5" t="s">
        <v>47</v>
      </c>
      <c r="D5">
        <v>252</v>
      </c>
      <c r="F5">
        <v>1</v>
      </c>
      <c r="G5">
        <v>2</v>
      </c>
      <c r="H5">
        <v>28</v>
      </c>
      <c r="I5">
        <v>45</v>
      </c>
      <c r="J5">
        <v>8</v>
      </c>
      <c r="K5">
        <v>6</v>
      </c>
      <c r="L5">
        <v>2</v>
      </c>
      <c r="O5">
        <v>1</v>
      </c>
      <c r="Q5">
        <v>1</v>
      </c>
      <c r="S5">
        <v>2</v>
      </c>
      <c r="U5">
        <v>31</v>
      </c>
      <c r="V5">
        <v>76</v>
      </c>
      <c r="W5">
        <v>84</v>
      </c>
      <c r="X5">
        <v>12.3</v>
      </c>
      <c r="Y5">
        <v>30.2</v>
      </c>
      <c r="Z5">
        <v>33.299999999999997</v>
      </c>
    </row>
    <row r="6" spans="1:26" x14ac:dyDescent="0.25">
      <c r="A6" t="s">
        <v>28</v>
      </c>
      <c r="B6" t="s">
        <v>72</v>
      </c>
      <c r="C6" t="s">
        <v>47</v>
      </c>
      <c r="D6">
        <v>191</v>
      </c>
      <c r="H6">
        <v>2</v>
      </c>
      <c r="I6">
        <v>30</v>
      </c>
      <c r="J6">
        <v>44</v>
      </c>
      <c r="K6">
        <v>6</v>
      </c>
      <c r="L6">
        <v>2</v>
      </c>
      <c r="M6">
        <v>2</v>
      </c>
      <c r="N6">
        <v>2</v>
      </c>
      <c r="P6">
        <v>2</v>
      </c>
      <c r="S6">
        <v>1</v>
      </c>
      <c r="U6">
        <v>32</v>
      </c>
      <c r="V6">
        <v>76</v>
      </c>
      <c r="W6">
        <v>82</v>
      </c>
      <c r="X6">
        <v>16.8</v>
      </c>
      <c r="Y6">
        <v>39.799999999999997</v>
      </c>
      <c r="Z6">
        <v>42.9</v>
      </c>
    </row>
    <row r="7" spans="1:26" x14ac:dyDescent="0.25">
      <c r="A7" t="s">
        <v>29</v>
      </c>
      <c r="B7" t="s">
        <v>72</v>
      </c>
      <c r="C7" t="s">
        <v>47</v>
      </c>
      <c r="D7">
        <v>274</v>
      </c>
      <c r="I7">
        <v>1</v>
      </c>
      <c r="J7">
        <v>38</v>
      </c>
      <c r="K7">
        <v>64</v>
      </c>
      <c r="L7">
        <v>11</v>
      </c>
      <c r="M7">
        <v>7</v>
      </c>
      <c r="N7">
        <v>4</v>
      </c>
      <c r="P7">
        <v>1</v>
      </c>
      <c r="Q7">
        <v>3</v>
      </c>
      <c r="S7">
        <v>1</v>
      </c>
      <c r="T7">
        <v>1</v>
      </c>
      <c r="U7">
        <v>39</v>
      </c>
      <c r="V7">
        <v>103</v>
      </c>
      <c r="W7">
        <v>114</v>
      </c>
      <c r="X7">
        <v>14.2</v>
      </c>
      <c r="Y7">
        <v>37.6</v>
      </c>
      <c r="Z7">
        <v>41.6</v>
      </c>
    </row>
    <row r="8" spans="1:26" x14ac:dyDescent="0.25">
      <c r="A8" t="s">
        <v>30</v>
      </c>
      <c r="B8" t="s">
        <v>72</v>
      </c>
      <c r="C8" t="s">
        <v>47</v>
      </c>
      <c r="D8">
        <v>248</v>
      </c>
      <c r="K8">
        <v>43</v>
      </c>
      <c r="L8">
        <v>65</v>
      </c>
      <c r="M8">
        <v>10</v>
      </c>
      <c r="O8">
        <v>2</v>
      </c>
      <c r="P8">
        <v>1</v>
      </c>
      <c r="Q8">
        <v>2</v>
      </c>
      <c r="R8">
        <v>1</v>
      </c>
      <c r="S8">
        <v>1</v>
      </c>
      <c r="U8">
        <v>43</v>
      </c>
      <c r="V8">
        <v>108</v>
      </c>
      <c r="W8">
        <v>118</v>
      </c>
      <c r="X8">
        <v>17.3</v>
      </c>
      <c r="Y8">
        <v>43.5</v>
      </c>
      <c r="Z8">
        <v>47.6</v>
      </c>
    </row>
    <row r="9" spans="1:26" x14ac:dyDescent="0.25">
      <c r="A9" t="s">
        <v>31</v>
      </c>
      <c r="B9" t="s">
        <v>72</v>
      </c>
      <c r="C9" t="s">
        <v>47</v>
      </c>
      <c r="D9">
        <v>265</v>
      </c>
      <c r="K9">
        <v>2</v>
      </c>
      <c r="L9">
        <v>35</v>
      </c>
      <c r="M9">
        <v>41</v>
      </c>
      <c r="N9">
        <v>8</v>
      </c>
      <c r="O9">
        <v>5</v>
      </c>
      <c r="P9">
        <v>2</v>
      </c>
      <c r="Q9">
        <v>2</v>
      </c>
      <c r="R9">
        <v>2</v>
      </c>
      <c r="S9">
        <v>1</v>
      </c>
      <c r="T9">
        <v>1</v>
      </c>
      <c r="U9">
        <v>37</v>
      </c>
      <c r="V9">
        <v>78</v>
      </c>
      <c r="W9">
        <v>86</v>
      </c>
      <c r="X9">
        <v>14</v>
      </c>
      <c r="Y9">
        <v>29.4</v>
      </c>
      <c r="Z9">
        <v>32.5</v>
      </c>
    </row>
    <row r="10" spans="1:26" x14ac:dyDescent="0.25">
      <c r="A10" t="s">
        <v>32</v>
      </c>
      <c r="B10" t="s">
        <v>72</v>
      </c>
      <c r="C10" t="s">
        <v>47</v>
      </c>
      <c r="D10">
        <v>270</v>
      </c>
      <c r="L10">
        <v>2</v>
      </c>
      <c r="M10">
        <v>29</v>
      </c>
      <c r="N10">
        <v>41</v>
      </c>
      <c r="O10">
        <v>13</v>
      </c>
      <c r="P10">
        <v>3</v>
      </c>
      <c r="Q10">
        <v>2</v>
      </c>
      <c r="R10">
        <v>2</v>
      </c>
      <c r="T10">
        <v>1</v>
      </c>
      <c r="U10">
        <v>31</v>
      </c>
      <c r="V10">
        <v>72</v>
      </c>
      <c r="W10">
        <v>85</v>
      </c>
      <c r="X10">
        <v>11.5</v>
      </c>
      <c r="Y10">
        <v>26.7</v>
      </c>
      <c r="Z10">
        <v>31.5</v>
      </c>
    </row>
    <row r="11" spans="1:26" x14ac:dyDescent="0.25">
      <c r="A11" t="s">
        <v>33</v>
      </c>
      <c r="B11" t="s">
        <v>72</v>
      </c>
      <c r="C11" t="s">
        <v>47</v>
      </c>
      <c r="D11">
        <v>260</v>
      </c>
      <c r="N11">
        <v>51</v>
      </c>
      <c r="O11">
        <v>39</v>
      </c>
      <c r="P11">
        <v>6</v>
      </c>
      <c r="Q11">
        <v>7</v>
      </c>
      <c r="R11">
        <v>2</v>
      </c>
      <c r="U11">
        <v>51</v>
      </c>
      <c r="V11">
        <v>90</v>
      </c>
      <c r="W11">
        <v>96</v>
      </c>
      <c r="X11">
        <v>19.600000000000001</v>
      </c>
      <c r="Y11">
        <v>34.6</v>
      </c>
      <c r="Z11">
        <v>36.9</v>
      </c>
    </row>
    <row r="12" spans="1:26" x14ac:dyDescent="0.25">
      <c r="A12" t="s">
        <v>34</v>
      </c>
      <c r="B12" t="s">
        <v>72</v>
      </c>
      <c r="C12" t="s">
        <v>47</v>
      </c>
      <c r="D12">
        <v>253</v>
      </c>
      <c r="N12">
        <v>1</v>
      </c>
      <c r="O12">
        <v>37</v>
      </c>
      <c r="P12">
        <v>31</v>
      </c>
      <c r="Q12">
        <v>17</v>
      </c>
      <c r="R12">
        <v>4</v>
      </c>
      <c r="S12">
        <v>3</v>
      </c>
      <c r="T12">
        <v>2</v>
      </c>
      <c r="U12">
        <v>38</v>
      </c>
      <c r="V12">
        <v>69</v>
      </c>
      <c r="W12">
        <v>86</v>
      </c>
      <c r="X12">
        <v>15</v>
      </c>
      <c r="Y12">
        <v>27.3</v>
      </c>
      <c r="Z12">
        <v>34</v>
      </c>
    </row>
    <row r="13" spans="1:26" x14ac:dyDescent="0.25">
      <c r="A13" t="s">
        <v>35</v>
      </c>
      <c r="B13" t="s">
        <v>72</v>
      </c>
      <c r="C13" t="s">
        <v>47</v>
      </c>
      <c r="D13">
        <v>208</v>
      </c>
      <c r="O13">
        <v>1</v>
      </c>
      <c r="P13">
        <v>21</v>
      </c>
      <c r="Q13">
        <v>25</v>
      </c>
      <c r="R13">
        <v>8</v>
      </c>
      <c r="S13">
        <v>7</v>
      </c>
      <c r="T13">
        <v>1</v>
      </c>
      <c r="U13">
        <v>22</v>
      </c>
      <c r="V13">
        <v>47</v>
      </c>
      <c r="W13">
        <v>55</v>
      </c>
      <c r="X13">
        <v>10.6</v>
      </c>
      <c r="Y13">
        <v>22.6</v>
      </c>
      <c r="Z13">
        <v>26.4</v>
      </c>
    </row>
    <row r="14" spans="1:26" x14ac:dyDescent="0.25">
      <c r="A14" t="s">
        <v>36</v>
      </c>
      <c r="B14" t="s">
        <v>72</v>
      </c>
      <c r="C14" t="s">
        <v>47</v>
      </c>
      <c r="D14">
        <v>193</v>
      </c>
      <c r="P14">
        <v>3</v>
      </c>
      <c r="Q14">
        <v>40</v>
      </c>
      <c r="R14">
        <v>32</v>
      </c>
      <c r="S14">
        <v>13</v>
      </c>
      <c r="T14">
        <v>3</v>
      </c>
      <c r="U14">
        <v>43</v>
      </c>
      <c r="V14">
        <v>75</v>
      </c>
      <c r="W14">
        <v>88</v>
      </c>
      <c r="X14">
        <v>22.3</v>
      </c>
      <c r="Y14">
        <v>38.9</v>
      </c>
      <c r="Z14">
        <v>45.6</v>
      </c>
    </row>
    <row r="15" spans="1:26" x14ac:dyDescent="0.25">
      <c r="A15" t="s">
        <v>37</v>
      </c>
      <c r="B15" t="s">
        <v>72</v>
      </c>
      <c r="C15" t="s">
        <v>47</v>
      </c>
      <c r="D15">
        <v>211</v>
      </c>
      <c r="P15">
        <v>3</v>
      </c>
      <c r="Q15">
        <v>3</v>
      </c>
      <c r="R15">
        <v>46</v>
      </c>
      <c r="S15">
        <v>33</v>
      </c>
      <c r="T15">
        <v>9</v>
      </c>
      <c r="U15">
        <v>52</v>
      </c>
      <c r="V15">
        <v>85</v>
      </c>
      <c r="W15">
        <v>94</v>
      </c>
      <c r="X15">
        <v>24.6</v>
      </c>
      <c r="Y15">
        <v>40.299999999999997</v>
      </c>
      <c r="Z15">
        <v>44.5</v>
      </c>
    </row>
    <row r="16" spans="1:26" x14ac:dyDescent="0.25">
      <c r="A16" t="s">
        <v>38</v>
      </c>
      <c r="B16" t="s">
        <v>72</v>
      </c>
      <c r="C16" t="s">
        <v>47</v>
      </c>
      <c r="D16">
        <v>167</v>
      </c>
      <c r="R16">
        <v>2</v>
      </c>
      <c r="S16">
        <v>32</v>
      </c>
      <c r="T16">
        <v>26</v>
      </c>
      <c r="U16">
        <v>34</v>
      </c>
      <c r="V16">
        <v>60</v>
      </c>
      <c r="X16">
        <v>20.399999999999999</v>
      </c>
      <c r="Y16">
        <v>35.9</v>
      </c>
    </row>
    <row r="17" spans="1:26" x14ac:dyDescent="0.25">
      <c r="A17" t="s">
        <v>39</v>
      </c>
      <c r="B17" t="s">
        <v>72</v>
      </c>
      <c r="C17" t="s">
        <v>47</v>
      </c>
      <c r="D17">
        <v>139</v>
      </c>
      <c r="R17">
        <v>2</v>
      </c>
      <c r="S17">
        <v>2</v>
      </c>
      <c r="T17">
        <v>31</v>
      </c>
      <c r="U17">
        <v>35</v>
      </c>
      <c r="X17">
        <v>25.2</v>
      </c>
    </row>
    <row r="18" spans="1:26" x14ac:dyDescent="0.25">
      <c r="A18" t="s">
        <v>40</v>
      </c>
      <c r="B18" t="s">
        <v>72</v>
      </c>
      <c r="C18" t="s">
        <v>47</v>
      </c>
      <c r="D18">
        <v>123</v>
      </c>
      <c r="T18">
        <v>2</v>
      </c>
    </row>
    <row r="19" spans="1:26" x14ac:dyDescent="0.25">
      <c r="A19" t="s">
        <v>41</v>
      </c>
      <c r="B19" t="s">
        <v>72</v>
      </c>
      <c r="C19" t="s">
        <v>47</v>
      </c>
      <c r="D19">
        <v>138</v>
      </c>
    </row>
    <row r="20" spans="1:26" x14ac:dyDescent="0.25">
      <c r="A20" t="s">
        <v>42</v>
      </c>
      <c r="B20" t="s">
        <v>72</v>
      </c>
      <c r="C20" t="s">
        <v>47</v>
      </c>
      <c r="D20">
        <v>104</v>
      </c>
    </row>
    <row r="21" spans="1:26" x14ac:dyDescent="0.25">
      <c r="A21" t="s">
        <v>43</v>
      </c>
      <c r="B21" t="s">
        <v>72</v>
      </c>
      <c r="C21" t="s">
        <v>47</v>
      </c>
      <c r="D21">
        <v>87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72</v>
      </c>
      <c r="C4" t="s">
        <v>49</v>
      </c>
      <c r="D4">
        <v>369</v>
      </c>
      <c r="G4">
        <v>73</v>
      </c>
      <c r="H4">
        <v>98</v>
      </c>
      <c r="I4">
        <v>13</v>
      </c>
      <c r="J4">
        <v>4</v>
      </c>
      <c r="K4">
        <v>1</v>
      </c>
      <c r="M4">
        <v>1</v>
      </c>
      <c r="N4">
        <v>1</v>
      </c>
      <c r="P4">
        <v>1</v>
      </c>
      <c r="Q4">
        <v>1</v>
      </c>
      <c r="U4">
        <v>73</v>
      </c>
      <c r="V4">
        <v>171</v>
      </c>
      <c r="W4">
        <v>184</v>
      </c>
      <c r="X4">
        <v>19.8</v>
      </c>
      <c r="Y4">
        <v>46.3</v>
      </c>
      <c r="Z4">
        <v>49.9</v>
      </c>
    </row>
    <row r="5" spans="1:26" x14ac:dyDescent="0.25">
      <c r="A5" t="s">
        <v>27</v>
      </c>
      <c r="B5" t="s">
        <v>72</v>
      </c>
      <c r="C5" t="s">
        <v>49</v>
      </c>
      <c r="D5">
        <v>407</v>
      </c>
      <c r="F5">
        <v>1</v>
      </c>
      <c r="H5">
        <v>76</v>
      </c>
      <c r="I5">
        <v>75</v>
      </c>
      <c r="J5">
        <v>22</v>
      </c>
      <c r="K5">
        <v>5</v>
      </c>
      <c r="M5">
        <v>2</v>
      </c>
      <c r="N5">
        <v>1</v>
      </c>
      <c r="O5">
        <v>1</v>
      </c>
      <c r="Q5">
        <v>1</v>
      </c>
      <c r="U5">
        <v>77</v>
      </c>
      <c r="V5">
        <v>152</v>
      </c>
      <c r="W5">
        <v>174</v>
      </c>
      <c r="X5">
        <v>18.899999999999999</v>
      </c>
      <c r="Y5">
        <v>37.299999999999997</v>
      </c>
      <c r="Z5">
        <v>42.8</v>
      </c>
    </row>
    <row r="6" spans="1:26" x14ac:dyDescent="0.25">
      <c r="A6" t="s">
        <v>28</v>
      </c>
      <c r="B6" t="s">
        <v>72</v>
      </c>
      <c r="C6" t="s">
        <v>49</v>
      </c>
      <c r="D6">
        <v>368</v>
      </c>
      <c r="H6">
        <v>1</v>
      </c>
      <c r="I6">
        <v>89</v>
      </c>
      <c r="J6">
        <v>62</v>
      </c>
      <c r="K6">
        <v>15</v>
      </c>
      <c r="L6">
        <v>6</v>
      </c>
      <c r="M6">
        <v>1</v>
      </c>
      <c r="N6">
        <v>1</v>
      </c>
      <c r="O6">
        <v>2</v>
      </c>
      <c r="R6">
        <v>1</v>
      </c>
      <c r="U6">
        <v>90</v>
      </c>
      <c r="V6">
        <v>152</v>
      </c>
      <c r="W6">
        <v>167</v>
      </c>
      <c r="X6">
        <v>24.5</v>
      </c>
      <c r="Y6">
        <v>41.3</v>
      </c>
      <c r="Z6">
        <v>45.4</v>
      </c>
    </row>
    <row r="7" spans="1:26" x14ac:dyDescent="0.25">
      <c r="A7" t="s">
        <v>29</v>
      </c>
      <c r="B7" t="s">
        <v>72</v>
      </c>
      <c r="C7" t="s">
        <v>49</v>
      </c>
      <c r="D7">
        <v>405</v>
      </c>
      <c r="H7">
        <v>1</v>
      </c>
      <c r="I7">
        <v>2</v>
      </c>
      <c r="J7">
        <v>100</v>
      </c>
      <c r="K7">
        <v>73</v>
      </c>
      <c r="L7">
        <v>21</v>
      </c>
      <c r="N7">
        <v>1</v>
      </c>
      <c r="T7">
        <v>1</v>
      </c>
      <c r="U7">
        <v>103</v>
      </c>
      <c r="V7">
        <v>176</v>
      </c>
      <c r="W7">
        <v>197</v>
      </c>
      <c r="X7">
        <v>25.4</v>
      </c>
      <c r="Y7">
        <v>43.5</v>
      </c>
      <c r="Z7">
        <v>48.6</v>
      </c>
    </row>
    <row r="8" spans="1:26" x14ac:dyDescent="0.25">
      <c r="A8" t="s">
        <v>30</v>
      </c>
      <c r="B8" t="s">
        <v>72</v>
      </c>
      <c r="C8" t="s">
        <v>49</v>
      </c>
      <c r="D8">
        <v>411</v>
      </c>
      <c r="J8">
        <v>3</v>
      </c>
      <c r="K8">
        <v>108</v>
      </c>
      <c r="L8">
        <v>73</v>
      </c>
      <c r="M8">
        <v>12</v>
      </c>
      <c r="N8">
        <v>6</v>
      </c>
      <c r="O8">
        <v>3</v>
      </c>
      <c r="R8">
        <v>1</v>
      </c>
      <c r="U8">
        <v>111</v>
      </c>
      <c r="V8">
        <v>184</v>
      </c>
      <c r="W8">
        <v>196</v>
      </c>
      <c r="X8">
        <v>27</v>
      </c>
      <c r="Y8">
        <v>44.8</v>
      </c>
      <c r="Z8">
        <v>47.7</v>
      </c>
    </row>
    <row r="9" spans="1:26" x14ac:dyDescent="0.25">
      <c r="A9" t="s">
        <v>31</v>
      </c>
      <c r="B9" t="s">
        <v>72</v>
      </c>
      <c r="C9" t="s">
        <v>49</v>
      </c>
      <c r="D9">
        <v>416</v>
      </c>
      <c r="K9">
        <v>5</v>
      </c>
      <c r="L9">
        <v>139</v>
      </c>
      <c r="M9">
        <v>62</v>
      </c>
      <c r="N9">
        <v>13</v>
      </c>
      <c r="O9">
        <v>5</v>
      </c>
      <c r="P9">
        <v>1</v>
      </c>
      <c r="Q9">
        <v>4</v>
      </c>
      <c r="U9">
        <v>144</v>
      </c>
      <c r="V9">
        <v>206</v>
      </c>
      <c r="W9">
        <v>219</v>
      </c>
      <c r="X9">
        <v>34.6</v>
      </c>
      <c r="Y9">
        <v>49.5</v>
      </c>
      <c r="Z9">
        <v>52.6</v>
      </c>
    </row>
    <row r="10" spans="1:26" x14ac:dyDescent="0.25">
      <c r="A10" t="s">
        <v>32</v>
      </c>
      <c r="B10" t="s">
        <v>72</v>
      </c>
      <c r="C10" t="s">
        <v>49</v>
      </c>
      <c r="D10">
        <v>452</v>
      </c>
      <c r="K10">
        <v>1</v>
      </c>
      <c r="L10">
        <v>7</v>
      </c>
      <c r="M10">
        <v>111</v>
      </c>
      <c r="N10">
        <v>62</v>
      </c>
      <c r="O10">
        <v>15</v>
      </c>
      <c r="P10">
        <v>3</v>
      </c>
      <c r="Q10">
        <v>3</v>
      </c>
      <c r="R10">
        <v>3</v>
      </c>
      <c r="S10">
        <v>1</v>
      </c>
      <c r="T10">
        <v>1</v>
      </c>
      <c r="U10">
        <v>119</v>
      </c>
      <c r="V10">
        <v>181</v>
      </c>
      <c r="W10">
        <v>196</v>
      </c>
      <c r="X10">
        <v>26.3</v>
      </c>
      <c r="Y10">
        <v>40</v>
      </c>
      <c r="Z10">
        <v>43.4</v>
      </c>
    </row>
    <row r="11" spans="1:26" x14ac:dyDescent="0.25">
      <c r="A11" t="s">
        <v>33</v>
      </c>
      <c r="B11" t="s">
        <v>72</v>
      </c>
      <c r="C11" t="s">
        <v>49</v>
      </c>
      <c r="D11">
        <v>426</v>
      </c>
      <c r="L11">
        <v>1</v>
      </c>
      <c r="M11">
        <v>8</v>
      </c>
      <c r="N11">
        <v>86</v>
      </c>
      <c r="O11">
        <v>85</v>
      </c>
      <c r="P11">
        <v>20</v>
      </c>
      <c r="Q11">
        <v>4</v>
      </c>
      <c r="R11">
        <v>4</v>
      </c>
      <c r="S11">
        <v>1</v>
      </c>
      <c r="T11">
        <v>1</v>
      </c>
      <c r="U11">
        <v>95</v>
      </c>
      <c r="V11">
        <v>180</v>
      </c>
      <c r="W11">
        <v>200</v>
      </c>
      <c r="X11">
        <v>22.3</v>
      </c>
      <c r="Y11">
        <v>42.3</v>
      </c>
      <c r="Z11">
        <v>46.9</v>
      </c>
    </row>
    <row r="12" spans="1:26" x14ac:dyDescent="0.25">
      <c r="A12" t="s">
        <v>34</v>
      </c>
      <c r="B12" t="s">
        <v>72</v>
      </c>
      <c r="C12" t="s">
        <v>49</v>
      </c>
      <c r="D12">
        <v>401</v>
      </c>
      <c r="M12">
        <v>2</v>
      </c>
      <c r="N12">
        <v>5</v>
      </c>
      <c r="O12">
        <v>97</v>
      </c>
      <c r="P12">
        <v>55</v>
      </c>
      <c r="Q12">
        <v>16</v>
      </c>
      <c r="R12">
        <v>5</v>
      </c>
      <c r="S12">
        <v>1</v>
      </c>
      <c r="T12">
        <v>3</v>
      </c>
      <c r="U12">
        <v>104</v>
      </c>
      <c r="V12">
        <v>159</v>
      </c>
      <c r="W12">
        <v>175</v>
      </c>
      <c r="X12">
        <v>25.9</v>
      </c>
      <c r="Y12">
        <v>39.700000000000003</v>
      </c>
      <c r="Z12">
        <v>43.6</v>
      </c>
    </row>
    <row r="13" spans="1:26" x14ac:dyDescent="0.25">
      <c r="A13" t="s">
        <v>35</v>
      </c>
      <c r="B13" t="s">
        <v>72</v>
      </c>
      <c r="C13" t="s">
        <v>49</v>
      </c>
      <c r="D13">
        <v>348</v>
      </c>
      <c r="O13">
        <v>9</v>
      </c>
      <c r="P13">
        <v>109</v>
      </c>
      <c r="Q13">
        <v>44</v>
      </c>
      <c r="R13">
        <v>12</v>
      </c>
      <c r="S13">
        <v>8</v>
      </c>
      <c r="T13">
        <v>1</v>
      </c>
      <c r="U13">
        <v>118</v>
      </c>
      <c r="V13">
        <v>162</v>
      </c>
      <c r="W13">
        <v>174</v>
      </c>
      <c r="X13">
        <v>33.9</v>
      </c>
      <c r="Y13">
        <v>46.6</v>
      </c>
      <c r="Z13">
        <v>50</v>
      </c>
    </row>
    <row r="14" spans="1:26" x14ac:dyDescent="0.25">
      <c r="A14" t="s">
        <v>36</v>
      </c>
      <c r="B14" t="s">
        <v>72</v>
      </c>
      <c r="C14" t="s">
        <v>49</v>
      </c>
      <c r="D14">
        <v>334</v>
      </c>
      <c r="O14">
        <v>1</v>
      </c>
      <c r="P14">
        <v>7</v>
      </c>
      <c r="Q14">
        <v>106</v>
      </c>
      <c r="R14">
        <v>33</v>
      </c>
      <c r="S14">
        <v>18</v>
      </c>
      <c r="T14">
        <v>6</v>
      </c>
      <c r="U14">
        <v>114</v>
      </c>
      <c r="V14">
        <v>147</v>
      </c>
      <c r="W14">
        <v>165</v>
      </c>
      <c r="X14">
        <v>34.1</v>
      </c>
      <c r="Y14">
        <v>44</v>
      </c>
      <c r="Z14">
        <v>49.4</v>
      </c>
    </row>
    <row r="15" spans="1:26" x14ac:dyDescent="0.25">
      <c r="A15" t="s">
        <v>37</v>
      </c>
      <c r="B15" t="s">
        <v>72</v>
      </c>
      <c r="C15" t="s">
        <v>49</v>
      </c>
      <c r="D15">
        <v>360</v>
      </c>
      <c r="P15">
        <v>2</v>
      </c>
      <c r="Q15">
        <v>18</v>
      </c>
      <c r="R15">
        <v>98</v>
      </c>
      <c r="S15">
        <v>52</v>
      </c>
      <c r="T15">
        <v>14</v>
      </c>
      <c r="U15">
        <v>118</v>
      </c>
      <c r="V15">
        <v>170</v>
      </c>
      <c r="W15">
        <v>184</v>
      </c>
      <c r="X15">
        <v>32.799999999999997</v>
      </c>
      <c r="Y15">
        <v>47.2</v>
      </c>
      <c r="Z15">
        <v>51.1</v>
      </c>
    </row>
    <row r="16" spans="1:26" x14ac:dyDescent="0.25">
      <c r="A16" t="s">
        <v>38</v>
      </c>
      <c r="B16" t="s">
        <v>72</v>
      </c>
      <c r="C16" t="s">
        <v>49</v>
      </c>
      <c r="D16">
        <v>347</v>
      </c>
      <c r="Q16">
        <v>3</v>
      </c>
      <c r="R16">
        <v>18</v>
      </c>
      <c r="S16">
        <v>107</v>
      </c>
      <c r="T16">
        <v>45</v>
      </c>
      <c r="U16">
        <v>128</v>
      </c>
      <c r="V16">
        <v>173</v>
      </c>
      <c r="X16">
        <v>36.9</v>
      </c>
      <c r="Y16">
        <v>49.9</v>
      </c>
    </row>
    <row r="17" spans="1:26" x14ac:dyDescent="0.25">
      <c r="A17" t="s">
        <v>39</v>
      </c>
      <c r="B17" t="s">
        <v>72</v>
      </c>
      <c r="C17" t="s">
        <v>49</v>
      </c>
      <c r="D17">
        <v>298</v>
      </c>
      <c r="R17">
        <v>3</v>
      </c>
      <c r="S17">
        <v>18</v>
      </c>
      <c r="T17">
        <v>81</v>
      </c>
      <c r="U17">
        <v>102</v>
      </c>
      <c r="X17">
        <v>34.200000000000003</v>
      </c>
    </row>
    <row r="18" spans="1:26" x14ac:dyDescent="0.25">
      <c r="A18" t="s">
        <v>40</v>
      </c>
      <c r="B18" t="s">
        <v>72</v>
      </c>
      <c r="C18" t="s">
        <v>49</v>
      </c>
      <c r="D18">
        <v>295</v>
      </c>
      <c r="S18">
        <v>1</v>
      </c>
      <c r="T18">
        <v>13</v>
      </c>
    </row>
    <row r="19" spans="1:26" x14ac:dyDescent="0.25">
      <c r="A19" t="s">
        <v>41</v>
      </c>
      <c r="B19" t="s">
        <v>72</v>
      </c>
      <c r="C19" t="s">
        <v>49</v>
      </c>
      <c r="D19">
        <v>275</v>
      </c>
      <c r="T19">
        <v>5</v>
      </c>
    </row>
    <row r="20" spans="1:26" x14ac:dyDescent="0.25">
      <c r="A20" t="s">
        <v>42</v>
      </c>
      <c r="B20" t="s">
        <v>72</v>
      </c>
      <c r="C20" t="s">
        <v>49</v>
      </c>
      <c r="D20">
        <v>258</v>
      </c>
    </row>
    <row r="21" spans="1:26" x14ac:dyDescent="0.25">
      <c r="A21" t="s">
        <v>43</v>
      </c>
      <c r="B21" t="s">
        <v>72</v>
      </c>
      <c r="C21" t="s">
        <v>49</v>
      </c>
      <c r="D21">
        <v>218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1"/>
  <sheetViews>
    <sheetView workbookViewId="0"/>
  </sheetViews>
  <sheetFormatPr defaultColWidth="11.42578125" defaultRowHeight="15" x14ac:dyDescent="0.25"/>
  <cols>
    <col min="1" max="1" width="40.7109375" customWidth="1"/>
    <col min="2" max="2" width="19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32</v>
      </c>
      <c r="B4" t="s">
        <v>74</v>
      </c>
      <c r="C4" t="s">
        <v>47</v>
      </c>
      <c r="D4">
        <v>14</v>
      </c>
      <c r="N4">
        <v>3</v>
      </c>
      <c r="U4">
        <v>0</v>
      </c>
      <c r="V4">
        <v>3</v>
      </c>
      <c r="X4">
        <v>0</v>
      </c>
      <c r="Y4">
        <v>21.4</v>
      </c>
    </row>
    <row r="5" spans="1:26" x14ac:dyDescent="0.25">
      <c r="A5" t="s">
        <v>39</v>
      </c>
      <c r="B5" t="s">
        <v>74</v>
      </c>
      <c r="C5" t="s">
        <v>47</v>
      </c>
      <c r="D5">
        <v>3</v>
      </c>
      <c r="T5">
        <v>1</v>
      </c>
      <c r="U5">
        <v>1</v>
      </c>
      <c r="X5">
        <v>33.299999999999997</v>
      </c>
    </row>
    <row r="6" spans="1:26" x14ac:dyDescent="0.25">
      <c r="A6" t="s">
        <v>40</v>
      </c>
      <c r="B6" t="s">
        <v>74</v>
      </c>
      <c r="C6" t="s">
        <v>47</v>
      </c>
      <c r="D6">
        <v>30</v>
      </c>
    </row>
    <row r="7" spans="1:26" x14ac:dyDescent="0.25">
      <c r="A7" t="s">
        <v>41</v>
      </c>
      <c r="B7" t="s">
        <v>74</v>
      </c>
      <c r="C7" t="s">
        <v>47</v>
      </c>
      <c r="D7">
        <v>24</v>
      </c>
    </row>
    <row r="8" spans="1:26" x14ac:dyDescent="0.25">
      <c r="A8" t="s">
        <v>42</v>
      </c>
      <c r="B8" t="s">
        <v>74</v>
      </c>
      <c r="C8" t="s">
        <v>47</v>
      </c>
      <c r="D8">
        <v>19</v>
      </c>
    </row>
    <row r="9" spans="1:26" x14ac:dyDescent="0.25">
      <c r="A9" t="s">
        <v>43</v>
      </c>
      <c r="B9" t="s">
        <v>74</v>
      </c>
      <c r="C9" t="s">
        <v>47</v>
      </c>
      <c r="D9">
        <v>13</v>
      </c>
    </row>
    <row r="10" spans="1:26" x14ac:dyDescent="0.25">
      <c r="A10" s="4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tr">
        <f>HYPERLINK("#Contents!A1", "Return to Contents")</f>
        <v>Return to Contents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13"/>
  <sheetViews>
    <sheetView workbookViewId="0"/>
  </sheetViews>
  <sheetFormatPr defaultColWidth="11.42578125" defaultRowHeight="15" x14ac:dyDescent="0.25"/>
  <cols>
    <col min="1" max="1" width="40.7109375" customWidth="1"/>
    <col min="2" max="2" width="19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32</v>
      </c>
      <c r="B4" t="s">
        <v>74</v>
      </c>
      <c r="C4" t="s">
        <v>49</v>
      </c>
      <c r="D4">
        <v>16</v>
      </c>
      <c r="M4">
        <v>4</v>
      </c>
      <c r="N4">
        <v>3</v>
      </c>
      <c r="R4">
        <v>1</v>
      </c>
      <c r="U4">
        <v>4</v>
      </c>
      <c r="V4">
        <v>7</v>
      </c>
      <c r="W4">
        <v>7</v>
      </c>
      <c r="X4">
        <v>25</v>
      </c>
      <c r="Y4">
        <v>43.8</v>
      </c>
      <c r="Z4">
        <v>43.8</v>
      </c>
    </row>
    <row r="5" spans="1:26" x14ac:dyDescent="0.25">
      <c r="A5" t="s">
        <v>37</v>
      </c>
      <c r="B5" t="s">
        <v>74</v>
      </c>
      <c r="C5" t="s">
        <v>49</v>
      </c>
      <c r="D5">
        <v>1</v>
      </c>
    </row>
    <row r="6" spans="1:26" x14ac:dyDescent="0.25">
      <c r="A6" t="s">
        <v>38</v>
      </c>
      <c r="B6" t="s">
        <v>74</v>
      </c>
      <c r="C6" t="s">
        <v>49</v>
      </c>
      <c r="D6">
        <v>2</v>
      </c>
      <c r="S6">
        <v>1</v>
      </c>
      <c r="U6">
        <v>1</v>
      </c>
      <c r="X6">
        <v>50</v>
      </c>
    </row>
    <row r="7" spans="1:26" x14ac:dyDescent="0.25">
      <c r="A7" t="s">
        <v>39</v>
      </c>
      <c r="B7" t="s">
        <v>74</v>
      </c>
      <c r="C7" t="s">
        <v>49</v>
      </c>
      <c r="D7">
        <v>3</v>
      </c>
      <c r="T7">
        <v>1</v>
      </c>
      <c r="U7">
        <v>1</v>
      </c>
      <c r="X7">
        <v>33.299999999999997</v>
      </c>
    </row>
    <row r="8" spans="1:26" x14ac:dyDescent="0.25">
      <c r="A8" t="s">
        <v>40</v>
      </c>
      <c r="B8" t="s">
        <v>74</v>
      </c>
      <c r="C8" t="s">
        <v>49</v>
      </c>
      <c r="D8">
        <v>31</v>
      </c>
    </row>
    <row r="9" spans="1:26" x14ac:dyDescent="0.25">
      <c r="A9" t="s">
        <v>41</v>
      </c>
      <c r="B9" t="s">
        <v>74</v>
      </c>
      <c r="C9" t="s">
        <v>49</v>
      </c>
      <c r="D9">
        <v>31</v>
      </c>
    </row>
    <row r="10" spans="1:26" x14ac:dyDescent="0.25">
      <c r="A10" t="s">
        <v>42</v>
      </c>
      <c r="B10" t="s">
        <v>74</v>
      </c>
      <c r="C10" t="s">
        <v>49</v>
      </c>
      <c r="D10">
        <v>38</v>
      </c>
    </row>
    <row r="11" spans="1:26" x14ac:dyDescent="0.25">
      <c r="A11" t="s">
        <v>43</v>
      </c>
      <c r="B11" t="s">
        <v>74</v>
      </c>
      <c r="C11" t="s">
        <v>49</v>
      </c>
      <c r="D11">
        <v>21</v>
      </c>
    </row>
    <row r="12" spans="1:26" x14ac:dyDescent="0.25">
      <c r="A12" s="4" t="s">
        <v>44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tr">
        <f>HYPERLINK("#Contents!A1", "Return to Contents")</f>
        <v>Return to Contents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23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76</v>
      </c>
      <c r="C4" t="s">
        <v>47</v>
      </c>
      <c r="D4">
        <v>22</v>
      </c>
      <c r="G4">
        <v>5</v>
      </c>
      <c r="H4">
        <v>3</v>
      </c>
      <c r="I4">
        <v>3</v>
      </c>
      <c r="K4">
        <v>1</v>
      </c>
      <c r="U4">
        <v>5</v>
      </c>
      <c r="V4">
        <v>8</v>
      </c>
      <c r="W4">
        <v>11</v>
      </c>
      <c r="X4">
        <v>22.7</v>
      </c>
      <c r="Y4">
        <v>36.4</v>
      </c>
      <c r="Z4">
        <v>50</v>
      </c>
    </row>
    <row r="5" spans="1:26" x14ac:dyDescent="0.25">
      <c r="A5" t="s">
        <v>27</v>
      </c>
      <c r="B5" t="s">
        <v>76</v>
      </c>
      <c r="C5" t="s">
        <v>47</v>
      </c>
      <c r="D5">
        <v>26</v>
      </c>
      <c r="H5">
        <v>1</v>
      </c>
      <c r="I5">
        <v>8</v>
      </c>
      <c r="K5">
        <v>1</v>
      </c>
      <c r="U5">
        <v>1</v>
      </c>
      <c r="V5">
        <v>9</v>
      </c>
      <c r="W5">
        <v>9</v>
      </c>
      <c r="X5">
        <v>3.8</v>
      </c>
      <c r="Y5">
        <v>34.6</v>
      </c>
      <c r="Z5">
        <v>34.6</v>
      </c>
    </row>
    <row r="6" spans="1:26" x14ac:dyDescent="0.25">
      <c r="A6" t="s">
        <v>28</v>
      </c>
      <c r="B6" t="s">
        <v>76</v>
      </c>
      <c r="C6" t="s">
        <v>47</v>
      </c>
      <c r="D6">
        <v>19</v>
      </c>
      <c r="I6">
        <v>5</v>
      </c>
      <c r="J6">
        <v>3</v>
      </c>
      <c r="K6">
        <v>2</v>
      </c>
      <c r="M6">
        <v>1</v>
      </c>
      <c r="P6">
        <v>1</v>
      </c>
      <c r="U6">
        <v>5</v>
      </c>
      <c r="V6">
        <v>8</v>
      </c>
      <c r="W6">
        <v>10</v>
      </c>
      <c r="X6">
        <v>26.3</v>
      </c>
      <c r="Y6">
        <v>42.1</v>
      </c>
      <c r="Z6">
        <v>52.6</v>
      </c>
    </row>
    <row r="7" spans="1:26" x14ac:dyDescent="0.25">
      <c r="A7" t="s">
        <v>29</v>
      </c>
      <c r="B7" t="s">
        <v>76</v>
      </c>
      <c r="C7" t="s">
        <v>47</v>
      </c>
      <c r="D7">
        <v>8</v>
      </c>
      <c r="I7">
        <v>1</v>
      </c>
    </row>
    <row r="8" spans="1:26" x14ac:dyDescent="0.25">
      <c r="A8" t="s">
        <v>30</v>
      </c>
      <c r="B8" t="s">
        <v>76</v>
      </c>
      <c r="C8" t="s">
        <v>47</v>
      </c>
      <c r="D8">
        <v>16</v>
      </c>
      <c r="K8">
        <v>1</v>
      </c>
      <c r="L8">
        <v>3</v>
      </c>
      <c r="M8">
        <v>1</v>
      </c>
      <c r="N8">
        <v>1</v>
      </c>
      <c r="U8">
        <v>1</v>
      </c>
      <c r="V8">
        <v>4</v>
      </c>
      <c r="W8">
        <v>5</v>
      </c>
      <c r="X8">
        <v>6.3</v>
      </c>
      <c r="Y8">
        <v>25</v>
      </c>
      <c r="Z8">
        <v>31.3</v>
      </c>
    </row>
    <row r="9" spans="1:26" x14ac:dyDescent="0.25">
      <c r="A9" t="s">
        <v>31</v>
      </c>
      <c r="B9" t="s">
        <v>76</v>
      </c>
      <c r="C9" t="s">
        <v>47</v>
      </c>
      <c r="D9">
        <v>9</v>
      </c>
      <c r="M9">
        <v>3</v>
      </c>
      <c r="U9">
        <v>0</v>
      </c>
      <c r="V9">
        <v>3</v>
      </c>
      <c r="X9">
        <v>0</v>
      </c>
      <c r="Y9">
        <v>33.299999999999997</v>
      </c>
    </row>
    <row r="10" spans="1:26" x14ac:dyDescent="0.25">
      <c r="A10" t="s">
        <v>32</v>
      </c>
      <c r="B10" t="s">
        <v>76</v>
      </c>
      <c r="C10" t="s">
        <v>47</v>
      </c>
      <c r="D10">
        <v>5</v>
      </c>
      <c r="M10">
        <v>1</v>
      </c>
      <c r="N10">
        <v>1</v>
      </c>
      <c r="U10">
        <v>1</v>
      </c>
      <c r="V10">
        <v>2</v>
      </c>
      <c r="X10">
        <v>20</v>
      </c>
      <c r="Y10">
        <v>40</v>
      </c>
    </row>
    <row r="11" spans="1:26" x14ac:dyDescent="0.25">
      <c r="A11" t="s">
        <v>33</v>
      </c>
      <c r="B11" t="s">
        <v>76</v>
      </c>
      <c r="C11" t="s">
        <v>47</v>
      </c>
      <c r="D11">
        <v>9</v>
      </c>
      <c r="N11">
        <v>2</v>
      </c>
      <c r="O11">
        <v>1</v>
      </c>
      <c r="U11">
        <v>2</v>
      </c>
      <c r="V11">
        <v>3</v>
      </c>
      <c r="X11">
        <v>22.2</v>
      </c>
      <c r="Y11">
        <v>33.299999999999997</v>
      </c>
    </row>
    <row r="12" spans="1:26" x14ac:dyDescent="0.25">
      <c r="A12" t="s">
        <v>34</v>
      </c>
      <c r="B12" t="s">
        <v>76</v>
      </c>
      <c r="C12" t="s">
        <v>47</v>
      </c>
      <c r="D12">
        <v>19</v>
      </c>
      <c r="O12">
        <v>4</v>
      </c>
      <c r="P12">
        <v>4</v>
      </c>
      <c r="Q12">
        <v>1</v>
      </c>
      <c r="U12">
        <v>4</v>
      </c>
      <c r="V12">
        <v>8</v>
      </c>
      <c r="W12">
        <v>9</v>
      </c>
      <c r="X12">
        <v>21.1</v>
      </c>
      <c r="Y12">
        <v>42.1</v>
      </c>
      <c r="Z12">
        <v>47.4</v>
      </c>
    </row>
    <row r="13" spans="1:26" x14ac:dyDescent="0.25">
      <c r="A13" t="s">
        <v>35</v>
      </c>
      <c r="B13" t="s">
        <v>76</v>
      </c>
      <c r="C13" t="s">
        <v>47</v>
      </c>
      <c r="D13">
        <v>12</v>
      </c>
      <c r="P13">
        <v>3</v>
      </c>
      <c r="Q13">
        <v>2</v>
      </c>
      <c r="T13">
        <v>1</v>
      </c>
      <c r="U13">
        <v>3</v>
      </c>
      <c r="V13">
        <v>5</v>
      </c>
      <c r="W13">
        <v>5</v>
      </c>
      <c r="X13">
        <v>25</v>
      </c>
      <c r="Y13">
        <v>41.7</v>
      </c>
      <c r="Z13">
        <v>41.7</v>
      </c>
    </row>
    <row r="14" spans="1:26" x14ac:dyDescent="0.25">
      <c r="A14" t="s">
        <v>36</v>
      </c>
      <c r="B14" t="s">
        <v>76</v>
      </c>
      <c r="C14" t="s">
        <v>47</v>
      </c>
      <c r="D14">
        <v>16</v>
      </c>
      <c r="Q14">
        <v>1</v>
      </c>
      <c r="R14">
        <v>5</v>
      </c>
      <c r="S14">
        <v>1</v>
      </c>
      <c r="U14">
        <v>1</v>
      </c>
      <c r="V14">
        <v>6</v>
      </c>
      <c r="W14">
        <v>7</v>
      </c>
      <c r="X14">
        <v>6.3</v>
      </c>
      <c r="Y14">
        <v>37.5</v>
      </c>
      <c r="Z14">
        <v>43.8</v>
      </c>
    </row>
    <row r="15" spans="1:26" x14ac:dyDescent="0.25">
      <c r="A15" t="s">
        <v>37</v>
      </c>
      <c r="B15" t="s">
        <v>76</v>
      </c>
      <c r="C15" t="s">
        <v>47</v>
      </c>
      <c r="D15">
        <v>9</v>
      </c>
      <c r="R15">
        <v>1</v>
      </c>
      <c r="S15">
        <v>1</v>
      </c>
      <c r="U15">
        <v>1</v>
      </c>
      <c r="V15">
        <v>2</v>
      </c>
      <c r="X15">
        <v>11.1</v>
      </c>
      <c r="Y15">
        <v>22.2</v>
      </c>
    </row>
    <row r="16" spans="1:26" x14ac:dyDescent="0.25">
      <c r="A16" t="s">
        <v>38</v>
      </c>
      <c r="B16" t="s">
        <v>76</v>
      </c>
      <c r="C16" t="s">
        <v>47</v>
      </c>
      <c r="D16">
        <v>5</v>
      </c>
      <c r="S16">
        <v>2</v>
      </c>
      <c r="U16">
        <v>2</v>
      </c>
      <c r="X16">
        <v>40</v>
      </c>
    </row>
    <row r="17" spans="1:26" x14ac:dyDescent="0.25">
      <c r="A17" t="s">
        <v>39</v>
      </c>
      <c r="B17" t="s">
        <v>76</v>
      </c>
      <c r="C17" t="s">
        <v>47</v>
      </c>
      <c r="D17">
        <v>12</v>
      </c>
      <c r="T17">
        <v>2</v>
      </c>
      <c r="U17">
        <v>2</v>
      </c>
      <c r="X17">
        <v>16.7</v>
      </c>
    </row>
    <row r="18" spans="1:26" x14ac:dyDescent="0.25">
      <c r="A18" t="s">
        <v>40</v>
      </c>
      <c r="B18" t="s">
        <v>76</v>
      </c>
      <c r="C18" t="s">
        <v>47</v>
      </c>
      <c r="D18">
        <v>11</v>
      </c>
    </row>
    <row r="19" spans="1:26" x14ac:dyDescent="0.25">
      <c r="A19" t="s">
        <v>41</v>
      </c>
      <c r="B19" t="s">
        <v>76</v>
      </c>
      <c r="C19" t="s">
        <v>47</v>
      </c>
      <c r="D19">
        <v>8</v>
      </c>
    </row>
    <row r="20" spans="1:26" x14ac:dyDescent="0.25">
      <c r="A20" t="s">
        <v>42</v>
      </c>
      <c r="B20" t="s">
        <v>76</v>
      </c>
      <c r="C20" t="s">
        <v>47</v>
      </c>
      <c r="D20">
        <v>4</v>
      </c>
    </row>
    <row r="21" spans="1:26" x14ac:dyDescent="0.25">
      <c r="A21" t="s">
        <v>43</v>
      </c>
      <c r="B21" t="s">
        <v>76</v>
      </c>
      <c r="C21" t="s">
        <v>47</v>
      </c>
      <c r="D21">
        <v>1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23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76</v>
      </c>
      <c r="C4" t="s">
        <v>49</v>
      </c>
      <c r="D4">
        <v>28</v>
      </c>
      <c r="G4">
        <v>5</v>
      </c>
      <c r="H4">
        <v>5</v>
      </c>
      <c r="I4">
        <v>3</v>
      </c>
      <c r="J4">
        <v>1</v>
      </c>
      <c r="K4">
        <v>2</v>
      </c>
      <c r="U4">
        <v>5</v>
      </c>
      <c r="V4">
        <v>10</v>
      </c>
      <c r="W4">
        <v>13</v>
      </c>
      <c r="X4">
        <v>17.899999999999999</v>
      </c>
      <c r="Y4">
        <v>35.700000000000003</v>
      </c>
      <c r="Z4">
        <v>46.4</v>
      </c>
    </row>
    <row r="5" spans="1:26" x14ac:dyDescent="0.25">
      <c r="A5" t="s">
        <v>27</v>
      </c>
      <c r="B5" t="s">
        <v>76</v>
      </c>
      <c r="C5" t="s">
        <v>49</v>
      </c>
      <c r="D5">
        <v>34</v>
      </c>
      <c r="H5">
        <v>5</v>
      </c>
      <c r="I5">
        <v>6</v>
      </c>
      <c r="J5">
        <v>1</v>
      </c>
      <c r="K5">
        <v>1</v>
      </c>
      <c r="U5">
        <v>5</v>
      </c>
      <c r="V5">
        <v>11</v>
      </c>
      <c r="W5">
        <v>12</v>
      </c>
      <c r="X5">
        <v>14.7</v>
      </c>
      <c r="Y5">
        <v>32.4</v>
      </c>
      <c r="Z5">
        <v>35.299999999999997</v>
      </c>
    </row>
    <row r="6" spans="1:26" x14ac:dyDescent="0.25">
      <c r="A6" t="s">
        <v>28</v>
      </c>
      <c r="B6" t="s">
        <v>76</v>
      </c>
      <c r="C6" t="s">
        <v>49</v>
      </c>
      <c r="D6">
        <v>34</v>
      </c>
      <c r="I6">
        <v>5</v>
      </c>
      <c r="J6">
        <v>7</v>
      </c>
      <c r="K6">
        <v>2</v>
      </c>
      <c r="U6">
        <v>5</v>
      </c>
      <c r="V6">
        <v>12</v>
      </c>
      <c r="W6">
        <v>14</v>
      </c>
      <c r="X6">
        <v>14.7</v>
      </c>
      <c r="Y6">
        <v>35.299999999999997</v>
      </c>
      <c r="Z6">
        <v>41.2</v>
      </c>
    </row>
    <row r="7" spans="1:26" x14ac:dyDescent="0.25">
      <c r="A7" t="s">
        <v>29</v>
      </c>
      <c r="B7" t="s">
        <v>76</v>
      </c>
      <c r="C7" t="s">
        <v>49</v>
      </c>
      <c r="D7">
        <v>16</v>
      </c>
      <c r="I7">
        <v>1</v>
      </c>
      <c r="J7">
        <v>3</v>
      </c>
      <c r="K7">
        <v>3</v>
      </c>
      <c r="L7">
        <v>1</v>
      </c>
      <c r="U7">
        <v>4</v>
      </c>
      <c r="V7">
        <v>7</v>
      </c>
      <c r="W7">
        <v>8</v>
      </c>
      <c r="X7">
        <v>25</v>
      </c>
      <c r="Y7">
        <v>43.8</v>
      </c>
      <c r="Z7">
        <v>50</v>
      </c>
    </row>
    <row r="8" spans="1:26" x14ac:dyDescent="0.25">
      <c r="A8" t="s">
        <v>30</v>
      </c>
      <c r="B8" t="s">
        <v>76</v>
      </c>
      <c r="C8" t="s">
        <v>49</v>
      </c>
      <c r="D8">
        <v>17</v>
      </c>
      <c r="J8">
        <v>1</v>
      </c>
      <c r="K8">
        <v>2</v>
      </c>
      <c r="L8">
        <v>3</v>
      </c>
      <c r="M8">
        <v>1</v>
      </c>
      <c r="U8">
        <v>3</v>
      </c>
      <c r="V8">
        <v>6</v>
      </c>
      <c r="W8">
        <v>7</v>
      </c>
      <c r="X8">
        <v>17.600000000000001</v>
      </c>
      <c r="Y8">
        <v>35.299999999999997</v>
      </c>
      <c r="Z8">
        <v>41.2</v>
      </c>
    </row>
    <row r="9" spans="1:26" x14ac:dyDescent="0.25">
      <c r="A9" t="s">
        <v>31</v>
      </c>
      <c r="B9" t="s">
        <v>76</v>
      </c>
      <c r="C9" t="s">
        <v>49</v>
      </c>
      <c r="D9">
        <v>30</v>
      </c>
      <c r="L9">
        <v>3</v>
      </c>
      <c r="M9">
        <v>4</v>
      </c>
      <c r="N9">
        <v>1</v>
      </c>
      <c r="U9">
        <v>3</v>
      </c>
      <c r="V9">
        <v>7</v>
      </c>
      <c r="W9">
        <v>8</v>
      </c>
      <c r="X9">
        <v>10</v>
      </c>
      <c r="Y9">
        <v>23.3</v>
      </c>
      <c r="Z9">
        <v>26.7</v>
      </c>
    </row>
    <row r="10" spans="1:26" x14ac:dyDescent="0.25">
      <c r="A10" t="s">
        <v>32</v>
      </c>
      <c r="B10" t="s">
        <v>76</v>
      </c>
      <c r="C10" t="s">
        <v>49</v>
      </c>
      <c r="D10">
        <v>4</v>
      </c>
      <c r="M10">
        <v>1</v>
      </c>
      <c r="N10">
        <v>1</v>
      </c>
      <c r="U10">
        <v>1</v>
      </c>
      <c r="V10">
        <v>2</v>
      </c>
      <c r="X10">
        <v>25</v>
      </c>
      <c r="Y10">
        <v>50</v>
      </c>
    </row>
    <row r="11" spans="1:26" x14ac:dyDescent="0.25">
      <c r="A11" t="s">
        <v>33</v>
      </c>
      <c r="B11" t="s">
        <v>76</v>
      </c>
      <c r="C11" t="s">
        <v>49</v>
      </c>
      <c r="D11">
        <v>18</v>
      </c>
      <c r="N11">
        <v>5</v>
      </c>
      <c r="O11">
        <v>3</v>
      </c>
      <c r="P11">
        <v>2</v>
      </c>
      <c r="U11">
        <v>5</v>
      </c>
      <c r="V11">
        <v>8</v>
      </c>
      <c r="W11">
        <v>10</v>
      </c>
      <c r="X11">
        <v>27.8</v>
      </c>
      <c r="Y11">
        <v>44.4</v>
      </c>
      <c r="Z11">
        <v>55.6</v>
      </c>
    </row>
    <row r="12" spans="1:26" x14ac:dyDescent="0.25">
      <c r="A12" t="s">
        <v>34</v>
      </c>
      <c r="B12" t="s">
        <v>76</v>
      </c>
      <c r="C12" t="s">
        <v>49</v>
      </c>
      <c r="D12">
        <v>34</v>
      </c>
      <c r="N12">
        <v>1</v>
      </c>
      <c r="O12">
        <v>9</v>
      </c>
      <c r="P12">
        <v>5</v>
      </c>
      <c r="Q12">
        <v>3</v>
      </c>
      <c r="R12">
        <v>1</v>
      </c>
      <c r="U12">
        <v>10</v>
      </c>
      <c r="V12">
        <v>15</v>
      </c>
      <c r="W12">
        <v>18</v>
      </c>
      <c r="X12">
        <v>29.4</v>
      </c>
      <c r="Y12">
        <v>44.1</v>
      </c>
      <c r="Z12">
        <v>52.9</v>
      </c>
    </row>
    <row r="13" spans="1:26" x14ac:dyDescent="0.25">
      <c r="A13" t="s">
        <v>35</v>
      </c>
      <c r="B13" t="s">
        <v>76</v>
      </c>
      <c r="C13" t="s">
        <v>49</v>
      </c>
      <c r="D13">
        <v>20</v>
      </c>
      <c r="O13">
        <v>1</v>
      </c>
      <c r="P13">
        <v>3</v>
      </c>
      <c r="Q13">
        <v>3</v>
      </c>
      <c r="R13">
        <v>2</v>
      </c>
      <c r="T13">
        <v>1</v>
      </c>
      <c r="U13">
        <v>4</v>
      </c>
      <c r="V13">
        <v>7</v>
      </c>
      <c r="W13">
        <v>9</v>
      </c>
      <c r="X13">
        <v>20</v>
      </c>
      <c r="Y13">
        <v>35</v>
      </c>
      <c r="Z13">
        <v>45</v>
      </c>
    </row>
    <row r="14" spans="1:26" x14ac:dyDescent="0.25">
      <c r="A14" t="s">
        <v>36</v>
      </c>
      <c r="B14" t="s">
        <v>76</v>
      </c>
      <c r="C14" t="s">
        <v>49</v>
      </c>
      <c r="D14">
        <v>28</v>
      </c>
      <c r="Q14">
        <v>6</v>
      </c>
      <c r="R14">
        <v>5</v>
      </c>
      <c r="S14">
        <v>1</v>
      </c>
      <c r="T14">
        <v>2</v>
      </c>
      <c r="U14">
        <v>6</v>
      </c>
      <c r="V14">
        <v>11</v>
      </c>
      <c r="W14">
        <v>12</v>
      </c>
      <c r="X14">
        <v>21.4</v>
      </c>
      <c r="Y14">
        <v>39.299999999999997</v>
      </c>
      <c r="Z14">
        <v>42.9</v>
      </c>
    </row>
    <row r="15" spans="1:26" x14ac:dyDescent="0.25">
      <c r="A15" t="s">
        <v>37</v>
      </c>
      <c r="B15" t="s">
        <v>76</v>
      </c>
      <c r="C15" t="s">
        <v>49</v>
      </c>
      <c r="D15">
        <v>32</v>
      </c>
      <c r="R15">
        <v>12</v>
      </c>
      <c r="S15">
        <v>6</v>
      </c>
      <c r="T15">
        <v>2</v>
      </c>
      <c r="U15">
        <v>12</v>
      </c>
      <c r="V15">
        <v>18</v>
      </c>
      <c r="W15">
        <v>20</v>
      </c>
      <c r="X15">
        <v>37.5</v>
      </c>
      <c r="Y15">
        <v>56.3</v>
      </c>
      <c r="Z15">
        <v>62.5</v>
      </c>
    </row>
    <row r="16" spans="1:26" x14ac:dyDescent="0.25">
      <c r="A16" t="s">
        <v>38</v>
      </c>
      <c r="B16" t="s">
        <v>76</v>
      </c>
      <c r="C16" t="s">
        <v>49</v>
      </c>
      <c r="D16">
        <v>10</v>
      </c>
      <c r="R16">
        <v>2</v>
      </c>
      <c r="S16">
        <v>1</v>
      </c>
      <c r="T16">
        <v>1</v>
      </c>
      <c r="U16">
        <v>3</v>
      </c>
      <c r="V16">
        <v>4</v>
      </c>
      <c r="X16">
        <v>30</v>
      </c>
      <c r="Y16">
        <v>40</v>
      </c>
    </row>
    <row r="17" spans="1:26" x14ac:dyDescent="0.25">
      <c r="A17" t="s">
        <v>39</v>
      </c>
      <c r="B17" t="s">
        <v>76</v>
      </c>
      <c r="C17" t="s">
        <v>49</v>
      </c>
      <c r="D17">
        <v>15</v>
      </c>
      <c r="S17">
        <v>2</v>
      </c>
      <c r="T17">
        <v>5</v>
      </c>
      <c r="U17">
        <v>7</v>
      </c>
      <c r="X17">
        <v>46.7</v>
      </c>
    </row>
    <row r="18" spans="1:26" x14ac:dyDescent="0.25">
      <c r="A18" t="s">
        <v>40</v>
      </c>
      <c r="B18" t="s">
        <v>76</v>
      </c>
      <c r="C18" t="s">
        <v>49</v>
      </c>
      <c r="D18">
        <v>10</v>
      </c>
      <c r="T18">
        <v>1</v>
      </c>
    </row>
    <row r="19" spans="1:26" x14ac:dyDescent="0.25">
      <c r="A19" t="s">
        <v>41</v>
      </c>
      <c r="B19" t="s">
        <v>76</v>
      </c>
      <c r="C19" t="s">
        <v>49</v>
      </c>
      <c r="D19">
        <v>7</v>
      </c>
    </row>
    <row r="20" spans="1:26" x14ac:dyDescent="0.25">
      <c r="A20" t="s">
        <v>42</v>
      </c>
      <c r="B20" t="s">
        <v>76</v>
      </c>
      <c r="C20" t="s">
        <v>49</v>
      </c>
      <c r="D20">
        <v>8</v>
      </c>
    </row>
    <row r="21" spans="1:26" x14ac:dyDescent="0.25">
      <c r="A21" t="s">
        <v>43</v>
      </c>
      <c r="B21" t="s">
        <v>76</v>
      </c>
      <c r="C21" t="s">
        <v>49</v>
      </c>
      <c r="D21">
        <v>6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X23"/>
  <sheetViews>
    <sheetView workbookViewId="0"/>
  </sheetViews>
  <sheetFormatPr defaultColWidth="11.42578125" defaultRowHeight="15" x14ac:dyDescent="0.25"/>
  <cols>
    <col min="1" max="1" width="40.7109375" customWidth="1"/>
    <col min="2" max="3" width="3.7109375" customWidth="1"/>
    <col min="4" max="4" width="12.7109375" customWidth="1"/>
    <col min="5" max="18" width="11.7109375" customWidth="1"/>
    <col min="19" max="20" width="15.7109375" customWidth="1"/>
    <col min="21" max="21" width="14.7109375" customWidth="1"/>
    <col min="22" max="23" width="18.7109375" customWidth="1"/>
    <col min="24" max="24" width="17.7109375" customWidth="1"/>
    <col min="25" max="100" width="9.140625" customWidth="1"/>
  </cols>
  <sheetData>
    <row r="1" spans="1:24" x14ac:dyDescent="0.25">
      <c r="A1" s="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3" spans="1:24" x14ac:dyDescent="0.25">
      <c r="A3" s="3" t="s">
        <v>2</v>
      </c>
      <c r="B3" s="3" t="s">
        <v>56</v>
      </c>
      <c r="C3" s="3" t="s">
        <v>46</v>
      </c>
      <c r="D3" s="3" t="s">
        <v>3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</row>
    <row r="4" spans="1:24" x14ac:dyDescent="0.25">
      <c r="A4" t="s">
        <v>26</v>
      </c>
      <c r="B4" t="s">
        <v>56</v>
      </c>
      <c r="C4" t="s">
        <v>47</v>
      </c>
      <c r="D4">
        <v>52</v>
      </c>
      <c r="E4">
        <v>4</v>
      </c>
      <c r="F4">
        <v>7</v>
      </c>
      <c r="G4">
        <v>4</v>
      </c>
      <c r="H4">
        <v>2</v>
      </c>
      <c r="P4">
        <v>1</v>
      </c>
      <c r="Q4">
        <v>1</v>
      </c>
      <c r="S4">
        <v>4</v>
      </c>
      <c r="T4">
        <v>11</v>
      </c>
      <c r="U4">
        <v>15</v>
      </c>
      <c r="V4">
        <v>7.7</v>
      </c>
      <c r="W4">
        <v>21.2</v>
      </c>
      <c r="X4">
        <v>28.8</v>
      </c>
    </row>
    <row r="5" spans="1:24" x14ac:dyDescent="0.25">
      <c r="A5" t="s">
        <v>27</v>
      </c>
      <c r="B5" t="s">
        <v>56</v>
      </c>
      <c r="C5" t="s">
        <v>47</v>
      </c>
      <c r="D5">
        <v>52</v>
      </c>
      <c r="F5">
        <v>3</v>
      </c>
      <c r="G5">
        <v>10</v>
      </c>
      <c r="H5">
        <v>2</v>
      </c>
      <c r="I5">
        <v>2</v>
      </c>
      <c r="J5">
        <v>2</v>
      </c>
      <c r="K5">
        <v>1</v>
      </c>
      <c r="R5">
        <v>1</v>
      </c>
      <c r="S5">
        <v>3</v>
      </c>
      <c r="T5">
        <v>13</v>
      </c>
      <c r="U5">
        <v>15</v>
      </c>
      <c r="V5">
        <v>5.8</v>
      </c>
      <c r="W5">
        <v>25</v>
      </c>
      <c r="X5">
        <v>28.8</v>
      </c>
    </row>
    <row r="6" spans="1:24" x14ac:dyDescent="0.25">
      <c r="A6" t="s">
        <v>28</v>
      </c>
      <c r="B6" t="s">
        <v>56</v>
      </c>
      <c r="C6" t="s">
        <v>47</v>
      </c>
      <c r="D6">
        <v>43</v>
      </c>
      <c r="F6">
        <v>2</v>
      </c>
      <c r="H6">
        <v>15</v>
      </c>
      <c r="I6">
        <v>4</v>
      </c>
      <c r="J6">
        <v>2</v>
      </c>
      <c r="S6">
        <v>2</v>
      </c>
      <c r="T6">
        <v>17</v>
      </c>
      <c r="U6">
        <v>21</v>
      </c>
      <c r="V6">
        <v>4.7</v>
      </c>
      <c r="W6">
        <v>39.5</v>
      </c>
      <c r="X6">
        <v>48.8</v>
      </c>
    </row>
    <row r="7" spans="1:24" x14ac:dyDescent="0.25">
      <c r="A7" t="s">
        <v>29</v>
      </c>
      <c r="B7" t="s">
        <v>56</v>
      </c>
      <c r="C7" t="s">
        <v>47</v>
      </c>
      <c r="D7">
        <v>75</v>
      </c>
      <c r="H7">
        <v>7</v>
      </c>
      <c r="I7">
        <v>16</v>
      </c>
      <c r="J7">
        <v>5</v>
      </c>
      <c r="K7">
        <v>2</v>
      </c>
      <c r="L7">
        <v>1</v>
      </c>
      <c r="O7">
        <v>1</v>
      </c>
      <c r="S7">
        <v>7</v>
      </c>
      <c r="T7">
        <v>23</v>
      </c>
      <c r="U7">
        <v>28</v>
      </c>
      <c r="V7">
        <v>9.3000000000000007</v>
      </c>
      <c r="W7">
        <v>30.7</v>
      </c>
      <c r="X7">
        <v>37.299999999999997</v>
      </c>
    </row>
    <row r="8" spans="1:24" x14ac:dyDescent="0.25">
      <c r="A8" t="s">
        <v>30</v>
      </c>
      <c r="B8" t="s">
        <v>56</v>
      </c>
      <c r="C8" t="s">
        <v>47</v>
      </c>
      <c r="D8">
        <v>68</v>
      </c>
      <c r="I8">
        <v>6</v>
      </c>
      <c r="J8">
        <v>17</v>
      </c>
      <c r="K8">
        <v>2</v>
      </c>
      <c r="L8">
        <v>4</v>
      </c>
      <c r="M8">
        <v>2</v>
      </c>
      <c r="S8">
        <v>6</v>
      </c>
      <c r="T8">
        <v>23</v>
      </c>
      <c r="U8">
        <v>25</v>
      </c>
      <c r="V8">
        <v>8.8000000000000007</v>
      </c>
      <c r="W8">
        <v>33.799999999999997</v>
      </c>
      <c r="X8">
        <v>36.799999999999997</v>
      </c>
    </row>
    <row r="9" spans="1:24" x14ac:dyDescent="0.25">
      <c r="A9" t="s">
        <v>31</v>
      </c>
      <c r="B9" t="s">
        <v>56</v>
      </c>
      <c r="C9" t="s">
        <v>47</v>
      </c>
      <c r="D9">
        <v>87</v>
      </c>
      <c r="J9">
        <v>11</v>
      </c>
      <c r="K9">
        <v>14</v>
      </c>
      <c r="L9">
        <v>7</v>
      </c>
      <c r="N9">
        <v>3</v>
      </c>
      <c r="Q9">
        <v>2</v>
      </c>
      <c r="S9">
        <v>11</v>
      </c>
      <c r="T9">
        <v>25</v>
      </c>
      <c r="U9">
        <v>32</v>
      </c>
      <c r="V9">
        <v>12.6</v>
      </c>
      <c r="W9">
        <v>28.7</v>
      </c>
      <c r="X9">
        <v>36.799999999999997</v>
      </c>
    </row>
    <row r="10" spans="1:24" x14ac:dyDescent="0.25">
      <c r="A10" t="s">
        <v>32</v>
      </c>
      <c r="B10" t="s">
        <v>56</v>
      </c>
      <c r="C10" t="s">
        <v>47</v>
      </c>
      <c r="D10">
        <v>94</v>
      </c>
      <c r="K10">
        <v>10</v>
      </c>
      <c r="L10">
        <v>17</v>
      </c>
      <c r="M10">
        <v>6</v>
      </c>
      <c r="N10">
        <v>1</v>
      </c>
      <c r="R10">
        <v>1</v>
      </c>
      <c r="S10">
        <v>10</v>
      </c>
      <c r="T10">
        <v>27</v>
      </c>
      <c r="U10">
        <v>33</v>
      </c>
      <c r="V10">
        <v>10.6</v>
      </c>
      <c r="W10">
        <v>28.7</v>
      </c>
      <c r="X10">
        <v>35.1</v>
      </c>
    </row>
    <row r="11" spans="1:24" x14ac:dyDescent="0.25">
      <c r="A11" t="s">
        <v>33</v>
      </c>
      <c r="B11" t="s">
        <v>56</v>
      </c>
      <c r="C11" t="s">
        <v>47</v>
      </c>
      <c r="D11">
        <v>90</v>
      </c>
      <c r="L11">
        <v>13</v>
      </c>
      <c r="M11">
        <v>15</v>
      </c>
      <c r="N11">
        <v>5</v>
      </c>
      <c r="O11">
        <v>4</v>
      </c>
      <c r="P11">
        <v>2</v>
      </c>
      <c r="S11">
        <v>13</v>
      </c>
      <c r="T11">
        <v>28</v>
      </c>
      <c r="U11">
        <v>33</v>
      </c>
      <c r="V11">
        <v>14.4</v>
      </c>
      <c r="W11">
        <v>31.1</v>
      </c>
      <c r="X11">
        <v>36.700000000000003</v>
      </c>
    </row>
    <row r="12" spans="1:24" x14ac:dyDescent="0.25">
      <c r="A12" t="s">
        <v>34</v>
      </c>
      <c r="B12" t="s">
        <v>56</v>
      </c>
      <c r="C12" t="s">
        <v>47</v>
      </c>
      <c r="D12">
        <v>97</v>
      </c>
      <c r="M12">
        <v>8</v>
      </c>
      <c r="N12">
        <v>15</v>
      </c>
      <c r="O12">
        <v>5</v>
      </c>
      <c r="Q12">
        <v>1</v>
      </c>
      <c r="S12">
        <v>8</v>
      </c>
      <c r="T12">
        <v>23</v>
      </c>
      <c r="U12">
        <v>28</v>
      </c>
      <c r="V12">
        <v>8.1999999999999993</v>
      </c>
      <c r="W12">
        <v>23.7</v>
      </c>
      <c r="X12">
        <v>28.9</v>
      </c>
    </row>
    <row r="13" spans="1:24" x14ac:dyDescent="0.25">
      <c r="A13" t="s">
        <v>35</v>
      </c>
      <c r="B13" t="s">
        <v>56</v>
      </c>
      <c r="C13" t="s">
        <v>47</v>
      </c>
      <c r="D13">
        <v>68</v>
      </c>
      <c r="N13">
        <v>6</v>
      </c>
      <c r="O13">
        <v>12</v>
      </c>
      <c r="P13">
        <v>5</v>
      </c>
      <c r="Q13">
        <v>1</v>
      </c>
      <c r="R13">
        <v>1</v>
      </c>
      <c r="S13">
        <v>6</v>
      </c>
      <c r="T13">
        <v>18</v>
      </c>
      <c r="U13">
        <v>23</v>
      </c>
      <c r="V13">
        <v>8.8000000000000007</v>
      </c>
      <c r="W13">
        <v>26.5</v>
      </c>
      <c r="X13">
        <v>33.799999999999997</v>
      </c>
    </row>
    <row r="14" spans="1:24" x14ac:dyDescent="0.25">
      <c r="A14" t="s">
        <v>36</v>
      </c>
      <c r="B14" t="s">
        <v>56</v>
      </c>
      <c r="C14" t="s">
        <v>47</v>
      </c>
      <c r="D14">
        <v>75</v>
      </c>
      <c r="N14">
        <v>1</v>
      </c>
      <c r="O14">
        <v>6</v>
      </c>
      <c r="P14">
        <v>16</v>
      </c>
      <c r="Q14">
        <v>2</v>
      </c>
      <c r="R14">
        <v>1</v>
      </c>
      <c r="S14">
        <v>7</v>
      </c>
      <c r="T14">
        <v>23</v>
      </c>
      <c r="U14">
        <v>25</v>
      </c>
      <c r="V14">
        <v>9.3000000000000007</v>
      </c>
      <c r="W14">
        <v>30.7</v>
      </c>
      <c r="X14">
        <v>33.299999999999997</v>
      </c>
    </row>
    <row r="15" spans="1:24" x14ac:dyDescent="0.25">
      <c r="A15" t="s">
        <v>37</v>
      </c>
      <c r="B15" t="s">
        <v>56</v>
      </c>
      <c r="C15" t="s">
        <v>47</v>
      </c>
      <c r="D15">
        <v>81</v>
      </c>
      <c r="O15">
        <v>1</v>
      </c>
      <c r="P15">
        <v>8</v>
      </c>
      <c r="Q15">
        <v>16</v>
      </c>
      <c r="R15">
        <v>5</v>
      </c>
      <c r="S15">
        <v>9</v>
      </c>
      <c r="T15">
        <v>25</v>
      </c>
      <c r="U15">
        <v>30</v>
      </c>
      <c r="V15">
        <v>11.1</v>
      </c>
      <c r="W15">
        <v>30.9</v>
      </c>
      <c r="X15">
        <v>37</v>
      </c>
    </row>
    <row r="16" spans="1:24" x14ac:dyDescent="0.25">
      <c r="A16" t="s">
        <v>38</v>
      </c>
      <c r="B16" t="s">
        <v>56</v>
      </c>
      <c r="C16" t="s">
        <v>47</v>
      </c>
      <c r="D16">
        <v>97</v>
      </c>
      <c r="Q16">
        <v>17</v>
      </c>
      <c r="R16">
        <v>18</v>
      </c>
      <c r="S16">
        <v>17</v>
      </c>
      <c r="T16">
        <v>35</v>
      </c>
      <c r="V16">
        <v>17.5</v>
      </c>
      <c r="W16">
        <v>36.1</v>
      </c>
    </row>
    <row r="17" spans="1:24" x14ac:dyDescent="0.25">
      <c r="A17" t="s">
        <v>39</v>
      </c>
      <c r="B17" t="s">
        <v>56</v>
      </c>
      <c r="C17" t="s">
        <v>47</v>
      </c>
      <c r="D17">
        <v>78</v>
      </c>
      <c r="Q17">
        <v>1</v>
      </c>
      <c r="R17">
        <v>15</v>
      </c>
      <c r="S17">
        <v>16</v>
      </c>
      <c r="V17">
        <v>20.5</v>
      </c>
    </row>
    <row r="18" spans="1:24" x14ac:dyDescent="0.25">
      <c r="A18" t="s">
        <v>40</v>
      </c>
      <c r="B18" t="s">
        <v>56</v>
      </c>
      <c r="C18" t="s">
        <v>47</v>
      </c>
      <c r="D18">
        <v>75</v>
      </c>
      <c r="R18">
        <v>1</v>
      </c>
    </row>
    <row r="19" spans="1:24" x14ac:dyDescent="0.25">
      <c r="A19" t="s">
        <v>41</v>
      </c>
      <c r="B19" t="s">
        <v>56</v>
      </c>
      <c r="C19" t="s">
        <v>47</v>
      </c>
      <c r="D19">
        <v>68</v>
      </c>
    </row>
    <row r="20" spans="1:24" x14ac:dyDescent="0.25">
      <c r="A20" t="s">
        <v>42</v>
      </c>
      <c r="B20" t="s">
        <v>56</v>
      </c>
      <c r="C20" t="s">
        <v>47</v>
      </c>
      <c r="D20">
        <v>92</v>
      </c>
    </row>
    <row r="21" spans="1:24" x14ac:dyDescent="0.25">
      <c r="A21" t="s">
        <v>43</v>
      </c>
      <c r="B21" t="s">
        <v>56</v>
      </c>
      <c r="C21" t="s">
        <v>47</v>
      </c>
      <c r="D21">
        <v>57</v>
      </c>
    </row>
    <row r="22" spans="1:24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</sheetData>
  <mergeCells count="1">
    <mergeCell ref="A1:X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46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49</v>
      </c>
      <c r="C4">
        <v>448</v>
      </c>
      <c r="F4">
        <v>84</v>
      </c>
      <c r="G4">
        <v>110</v>
      </c>
      <c r="H4">
        <v>19</v>
      </c>
      <c r="I4">
        <v>5</v>
      </c>
      <c r="J4">
        <v>3</v>
      </c>
      <c r="L4">
        <v>1</v>
      </c>
      <c r="M4">
        <v>1</v>
      </c>
      <c r="O4">
        <v>1</v>
      </c>
      <c r="P4">
        <v>1</v>
      </c>
      <c r="T4">
        <v>84</v>
      </c>
      <c r="U4">
        <v>194</v>
      </c>
      <c r="V4">
        <v>213</v>
      </c>
      <c r="W4">
        <v>18.8</v>
      </c>
      <c r="X4">
        <v>43.3</v>
      </c>
      <c r="Y4">
        <v>47.5</v>
      </c>
    </row>
    <row r="5" spans="1:25" x14ac:dyDescent="0.25">
      <c r="A5" t="s">
        <v>27</v>
      </c>
      <c r="B5" t="s">
        <v>49</v>
      </c>
      <c r="C5">
        <v>512</v>
      </c>
      <c r="E5">
        <v>1</v>
      </c>
      <c r="F5">
        <v>1</v>
      </c>
      <c r="G5">
        <v>94</v>
      </c>
      <c r="H5">
        <v>95</v>
      </c>
      <c r="I5">
        <v>27</v>
      </c>
      <c r="J5">
        <v>9</v>
      </c>
      <c r="L5">
        <v>2</v>
      </c>
      <c r="M5">
        <v>1</v>
      </c>
      <c r="N5">
        <v>1</v>
      </c>
      <c r="P5">
        <v>2</v>
      </c>
      <c r="T5">
        <v>96</v>
      </c>
      <c r="U5">
        <v>191</v>
      </c>
      <c r="V5">
        <v>218</v>
      </c>
      <c r="W5">
        <v>18.8</v>
      </c>
      <c r="X5">
        <v>37.299999999999997</v>
      </c>
      <c r="Y5">
        <v>42.6</v>
      </c>
    </row>
    <row r="6" spans="1:25" x14ac:dyDescent="0.25">
      <c r="A6" t="s">
        <v>28</v>
      </c>
      <c r="B6" t="s">
        <v>49</v>
      </c>
      <c r="C6">
        <v>488</v>
      </c>
      <c r="G6">
        <v>2</v>
      </c>
      <c r="H6">
        <v>108</v>
      </c>
      <c r="I6">
        <v>86</v>
      </c>
      <c r="J6">
        <v>22</v>
      </c>
      <c r="K6">
        <v>6</v>
      </c>
      <c r="L6">
        <v>1</v>
      </c>
      <c r="M6">
        <v>1</v>
      </c>
      <c r="N6">
        <v>2</v>
      </c>
      <c r="Q6">
        <v>1</v>
      </c>
      <c r="T6">
        <v>110</v>
      </c>
      <c r="U6">
        <v>196</v>
      </c>
      <c r="V6">
        <v>218</v>
      </c>
      <c r="W6">
        <v>22.5</v>
      </c>
      <c r="X6">
        <v>40.200000000000003</v>
      </c>
      <c r="Y6">
        <v>44.7</v>
      </c>
    </row>
    <row r="7" spans="1:25" x14ac:dyDescent="0.25">
      <c r="A7" t="s">
        <v>29</v>
      </c>
      <c r="B7" t="s">
        <v>49</v>
      </c>
      <c r="C7">
        <v>527</v>
      </c>
      <c r="G7">
        <v>3</v>
      </c>
      <c r="H7">
        <v>3</v>
      </c>
      <c r="I7">
        <v>124</v>
      </c>
      <c r="J7">
        <v>96</v>
      </c>
      <c r="K7">
        <v>24</v>
      </c>
      <c r="L7">
        <v>2</v>
      </c>
      <c r="M7">
        <v>2</v>
      </c>
      <c r="N7">
        <v>2</v>
      </c>
      <c r="O7">
        <v>1</v>
      </c>
      <c r="P7">
        <v>1</v>
      </c>
      <c r="Q7">
        <v>1</v>
      </c>
      <c r="S7">
        <v>2</v>
      </c>
      <c r="T7">
        <v>130</v>
      </c>
      <c r="U7">
        <v>226</v>
      </c>
      <c r="V7">
        <v>250</v>
      </c>
      <c r="W7">
        <v>24.7</v>
      </c>
      <c r="X7">
        <v>42.9</v>
      </c>
      <c r="Y7">
        <v>47.4</v>
      </c>
    </row>
    <row r="8" spans="1:25" x14ac:dyDescent="0.25">
      <c r="A8" t="s">
        <v>30</v>
      </c>
      <c r="B8" t="s">
        <v>49</v>
      </c>
      <c r="C8">
        <v>524</v>
      </c>
      <c r="H8">
        <v>1</v>
      </c>
      <c r="I8">
        <v>9</v>
      </c>
      <c r="J8">
        <v>129</v>
      </c>
      <c r="K8">
        <v>97</v>
      </c>
      <c r="L8">
        <v>14</v>
      </c>
      <c r="M8">
        <v>8</v>
      </c>
      <c r="N8">
        <v>3</v>
      </c>
      <c r="O8">
        <v>1</v>
      </c>
      <c r="P8">
        <v>1</v>
      </c>
      <c r="Q8">
        <v>1</v>
      </c>
      <c r="T8">
        <v>139</v>
      </c>
      <c r="U8">
        <v>236</v>
      </c>
      <c r="V8">
        <v>250</v>
      </c>
      <c r="W8">
        <v>26.5</v>
      </c>
      <c r="X8">
        <v>45</v>
      </c>
      <c r="Y8">
        <v>47.7</v>
      </c>
    </row>
    <row r="9" spans="1:25" x14ac:dyDescent="0.25">
      <c r="A9" t="s">
        <v>31</v>
      </c>
      <c r="B9" t="s">
        <v>49</v>
      </c>
      <c r="C9">
        <v>553</v>
      </c>
      <c r="J9">
        <v>5</v>
      </c>
      <c r="K9">
        <v>167</v>
      </c>
      <c r="L9">
        <v>91</v>
      </c>
      <c r="M9">
        <v>21</v>
      </c>
      <c r="N9">
        <v>6</v>
      </c>
      <c r="O9">
        <v>1</v>
      </c>
      <c r="P9">
        <v>4</v>
      </c>
      <c r="R9">
        <v>1</v>
      </c>
      <c r="S9">
        <v>1</v>
      </c>
      <c r="T9">
        <v>172</v>
      </c>
      <c r="U9">
        <v>263</v>
      </c>
      <c r="V9">
        <v>284</v>
      </c>
      <c r="W9">
        <v>31.1</v>
      </c>
      <c r="X9">
        <v>47.6</v>
      </c>
      <c r="Y9">
        <v>51.4</v>
      </c>
    </row>
    <row r="10" spans="1:25" x14ac:dyDescent="0.25">
      <c r="A10" t="s">
        <v>32</v>
      </c>
      <c r="B10" t="s">
        <v>49</v>
      </c>
      <c r="C10">
        <v>636</v>
      </c>
      <c r="J10">
        <v>1</v>
      </c>
      <c r="K10">
        <v>8</v>
      </c>
      <c r="L10">
        <v>150</v>
      </c>
      <c r="M10">
        <v>92</v>
      </c>
      <c r="N10">
        <v>24</v>
      </c>
      <c r="O10">
        <v>7</v>
      </c>
      <c r="P10">
        <v>4</v>
      </c>
      <c r="Q10">
        <v>4</v>
      </c>
      <c r="R10">
        <v>2</v>
      </c>
      <c r="S10">
        <v>1</v>
      </c>
      <c r="T10">
        <v>159</v>
      </c>
      <c r="U10">
        <v>251</v>
      </c>
      <c r="V10">
        <v>275</v>
      </c>
      <c r="W10">
        <v>25</v>
      </c>
      <c r="X10">
        <v>39.5</v>
      </c>
      <c r="Y10">
        <v>43.2</v>
      </c>
    </row>
    <row r="11" spans="1:25" x14ac:dyDescent="0.25">
      <c r="A11" t="s">
        <v>33</v>
      </c>
      <c r="B11" t="s">
        <v>49</v>
      </c>
      <c r="C11">
        <v>600</v>
      </c>
      <c r="K11">
        <v>1</v>
      </c>
      <c r="L11">
        <v>8</v>
      </c>
      <c r="M11">
        <v>135</v>
      </c>
      <c r="N11">
        <v>110</v>
      </c>
      <c r="O11">
        <v>30</v>
      </c>
      <c r="P11">
        <v>10</v>
      </c>
      <c r="Q11">
        <v>6</v>
      </c>
      <c r="R11">
        <v>3</v>
      </c>
      <c r="S11">
        <v>1</v>
      </c>
      <c r="T11">
        <v>144</v>
      </c>
      <c r="U11">
        <v>254</v>
      </c>
      <c r="V11">
        <v>284</v>
      </c>
      <c r="W11">
        <v>24</v>
      </c>
      <c r="X11">
        <v>42.3</v>
      </c>
      <c r="Y11">
        <v>47.3</v>
      </c>
    </row>
    <row r="12" spans="1:25" x14ac:dyDescent="0.25">
      <c r="A12" t="s">
        <v>34</v>
      </c>
      <c r="B12" t="s">
        <v>49</v>
      </c>
      <c r="C12">
        <v>590</v>
      </c>
      <c r="L12">
        <v>2</v>
      </c>
      <c r="M12">
        <v>7</v>
      </c>
      <c r="N12">
        <v>136</v>
      </c>
      <c r="O12">
        <v>83</v>
      </c>
      <c r="P12">
        <v>29</v>
      </c>
      <c r="Q12">
        <v>8</v>
      </c>
      <c r="R12">
        <v>3</v>
      </c>
      <c r="S12">
        <v>4</v>
      </c>
      <c r="T12">
        <v>145</v>
      </c>
      <c r="U12">
        <v>228</v>
      </c>
      <c r="V12">
        <v>257</v>
      </c>
      <c r="W12">
        <v>24.6</v>
      </c>
      <c r="X12">
        <v>38.6</v>
      </c>
      <c r="Y12">
        <v>43.6</v>
      </c>
    </row>
    <row r="13" spans="1:25" x14ac:dyDescent="0.25">
      <c r="A13" t="s">
        <v>35</v>
      </c>
      <c r="B13" t="s">
        <v>49</v>
      </c>
      <c r="C13">
        <v>496</v>
      </c>
      <c r="M13">
        <v>1</v>
      </c>
      <c r="N13">
        <v>12</v>
      </c>
      <c r="O13">
        <v>146</v>
      </c>
      <c r="P13">
        <v>66</v>
      </c>
      <c r="Q13">
        <v>17</v>
      </c>
      <c r="R13">
        <v>9</v>
      </c>
      <c r="S13">
        <v>4</v>
      </c>
      <c r="T13">
        <v>159</v>
      </c>
      <c r="U13">
        <v>225</v>
      </c>
      <c r="V13">
        <v>242</v>
      </c>
      <c r="W13">
        <v>32.1</v>
      </c>
      <c r="X13">
        <v>45.4</v>
      </c>
      <c r="Y13">
        <v>48.8</v>
      </c>
    </row>
    <row r="14" spans="1:25" x14ac:dyDescent="0.25">
      <c r="A14" t="s">
        <v>36</v>
      </c>
      <c r="B14" t="s">
        <v>49</v>
      </c>
      <c r="C14">
        <v>507</v>
      </c>
      <c r="N14">
        <v>1</v>
      </c>
      <c r="O14">
        <v>8</v>
      </c>
      <c r="P14">
        <v>138</v>
      </c>
      <c r="Q14">
        <v>59</v>
      </c>
      <c r="R14">
        <v>26</v>
      </c>
      <c r="S14">
        <v>13</v>
      </c>
      <c r="T14">
        <v>147</v>
      </c>
      <c r="U14">
        <v>206</v>
      </c>
      <c r="V14">
        <v>232</v>
      </c>
      <c r="W14">
        <v>29</v>
      </c>
      <c r="X14">
        <v>40.6</v>
      </c>
      <c r="Y14">
        <v>45.8</v>
      </c>
    </row>
    <row r="15" spans="1:25" x14ac:dyDescent="0.25">
      <c r="A15" t="s">
        <v>37</v>
      </c>
      <c r="B15" t="s">
        <v>49</v>
      </c>
      <c r="C15">
        <v>572</v>
      </c>
      <c r="O15">
        <v>2</v>
      </c>
      <c r="P15">
        <v>20</v>
      </c>
      <c r="Q15">
        <v>157</v>
      </c>
      <c r="R15">
        <v>97</v>
      </c>
      <c r="S15">
        <v>23</v>
      </c>
      <c r="T15">
        <v>179</v>
      </c>
      <c r="U15">
        <v>276</v>
      </c>
      <c r="V15">
        <v>299</v>
      </c>
      <c r="W15">
        <v>31.3</v>
      </c>
      <c r="X15">
        <v>48.3</v>
      </c>
      <c r="Y15">
        <v>52.3</v>
      </c>
    </row>
    <row r="16" spans="1:25" x14ac:dyDescent="0.25">
      <c r="A16" t="s">
        <v>38</v>
      </c>
      <c r="B16" t="s">
        <v>49</v>
      </c>
      <c r="C16">
        <v>557</v>
      </c>
      <c r="P16">
        <v>3</v>
      </c>
      <c r="Q16">
        <v>23</v>
      </c>
      <c r="R16">
        <v>171</v>
      </c>
      <c r="S16">
        <v>69</v>
      </c>
      <c r="T16">
        <v>197</v>
      </c>
      <c r="U16">
        <v>266</v>
      </c>
      <c r="W16">
        <v>35.4</v>
      </c>
      <c r="X16">
        <v>47.8</v>
      </c>
    </row>
    <row r="17" spans="1:25" x14ac:dyDescent="0.25">
      <c r="A17" t="s">
        <v>39</v>
      </c>
      <c r="B17" t="s">
        <v>49</v>
      </c>
      <c r="C17">
        <v>480</v>
      </c>
      <c r="Q17">
        <v>3</v>
      </c>
      <c r="R17">
        <v>24</v>
      </c>
      <c r="S17">
        <v>132</v>
      </c>
      <c r="T17">
        <v>159</v>
      </c>
      <c r="W17">
        <v>33.1</v>
      </c>
    </row>
    <row r="18" spans="1:25" x14ac:dyDescent="0.25">
      <c r="A18" t="s">
        <v>40</v>
      </c>
      <c r="B18" t="s">
        <v>49</v>
      </c>
      <c r="C18">
        <v>498</v>
      </c>
      <c r="R18">
        <v>1</v>
      </c>
      <c r="S18">
        <v>21</v>
      </c>
    </row>
    <row r="19" spans="1:25" x14ac:dyDescent="0.25">
      <c r="A19" t="s">
        <v>41</v>
      </c>
      <c r="B19" t="s">
        <v>49</v>
      </c>
      <c r="C19">
        <v>492</v>
      </c>
      <c r="S19">
        <v>5</v>
      </c>
    </row>
    <row r="20" spans="1:25" x14ac:dyDescent="0.25">
      <c r="A20" t="s">
        <v>42</v>
      </c>
      <c r="B20" t="s">
        <v>49</v>
      </c>
      <c r="C20">
        <v>431</v>
      </c>
    </row>
    <row r="21" spans="1:25" x14ac:dyDescent="0.25">
      <c r="A21" t="s">
        <v>43</v>
      </c>
      <c r="B21" t="s">
        <v>49</v>
      </c>
      <c r="C21">
        <v>352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X23"/>
  <sheetViews>
    <sheetView workbookViewId="0"/>
  </sheetViews>
  <sheetFormatPr defaultColWidth="11.42578125" defaultRowHeight="15" x14ac:dyDescent="0.25"/>
  <cols>
    <col min="1" max="1" width="40.7109375" customWidth="1"/>
    <col min="2" max="3" width="3.7109375" customWidth="1"/>
    <col min="4" max="4" width="12.7109375" customWidth="1"/>
    <col min="5" max="18" width="11.7109375" customWidth="1"/>
    <col min="19" max="20" width="15.7109375" customWidth="1"/>
    <col min="21" max="21" width="14.7109375" customWidth="1"/>
    <col min="22" max="23" width="18.7109375" customWidth="1"/>
    <col min="24" max="24" width="17.7109375" customWidth="1"/>
    <col min="25" max="100" width="9.140625" customWidth="1"/>
  </cols>
  <sheetData>
    <row r="1" spans="1:24" x14ac:dyDescent="0.2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3" spans="1:24" x14ac:dyDescent="0.25">
      <c r="A3" s="3" t="s">
        <v>2</v>
      </c>
      <c r="B3" s="3" t="s">
        <v>56</v>
      </c>
      <c r="C3" s="3" t="s">
        <v>46</v>
      </c>
      <c r="D3" s="3" t="s">
        <v>3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</row>
    <row r="4" spans="1:24" x14ac:dyDescent="0.25">
      <c r="A4" t="s">
        <v>26</v>
      </c>
      <c r="B4" t="s">
        <v>56</v>
      </c>
      <c r="C4" t="s">
        <v>49</v>
      </c>
      <c r="D4">
        <v>40</v>
      </c>
      <c r="E4">
        <v>4</v>
      </c>
      <c r="F4">
        <v>5</v>
      </c>
      <c r="G4">
        <v>3</v>
      </c>
      <c r="S4">
        <v>4</v>
      </c>
      <c r="T4">
        <v>9</v>
      </c>
      <c r="U4">
        <v>12</v>
      </c>
      <c r="V4">
        <v>10</v>
      </c>
      <c r="W4">
        <v>22.5</v>
      </c>
      <c r="X4">
        <v>30</v>
      </c>
    </row>
    <row r="5" spans="1:24" x14ac:dyDescent="0.25">
      <c r="A5" t="s">
        <v>27</v>
      </c>
      <c r="B5" t="s">
        <v>56</v>
      </c>
      <c r="C5" t="s">
        <v>49</v>
      </c>
      <c r="D5">
        <v>52</v>
      </c>
      <c r="E5">
        <v>1</v>
      </c>
      <c r="F5">
        <v>8</v>
      </c>
      <c r="G5">
        <v>12</v>
      </c>
      <c r="H5">
        <v>3</v>
      </c>
      <c r="I5">
        <v>2</v>
      </c>
      <c r="O5">
        <v>1</v>
      </c>
      <c r="S5">
        <v>9</v>
      </c>
      <c r="T5">
        <v>21</v>
      </c>
      <c r="U5">
        <v>24</v>
      </c>
      <c r="V5">
        <v>17.3</v>
      </c>
      <c r="W5">
        <v>40.4</v>
      </c>
      <c r="X5">
        <v>46.2</v>
      </c>
    </row>
    <row r="6" spans="1:24" x14ac:dyDescent="0.25">
      <c r="A6" t="s">
        <v>28</v>
      </c>
      <c r="B6" t="s">
        <v>56</v>
      </c>
      <c r="C6" t="s">
        <v>49</v>
      </c>
      <c r="D6">
        <v>67</v>
      </c>
      <c r="G6">
        <v>11</v>
      </c>
      <c r="H6">
        <v>15</v>
      </c>
      <c r="I6">
        <v>3</v>
      </c>
      <c r="S6">
        <v>11</v>
      </c>
      <c r="T6">
        <v>26</v>
      </c>
      <c r="U6">
        <v>29</v>
      </c>
      <c r="V6">
        <v>16.399999999999999</v>
      </c>
      <c r="W6">
        <v>38.799999999999997</v>
      </c>
      <c r="X6">
        <v>43.3</v>
      </c>
    </row>
    <row r="7" spans="1:24" x14ac:dyDescent="0.25">
      <c r="A7" t="s">
        <v>29</v>
      </c>
      <c r="B7" t="s">
        <v>56</v>
      </c>
      <c r="C7" t="s">
        <v>49</v>
      </c>
      <c r="D7">
        <v>85</v>
      </c>
      <c r="H7">
        <v>18</v>
      </c>
      <c r="I7">
        <v>15</v>
      </c>
      <c r="J7">
        <v>2</v>
      </c>
      <c r="K7">
        <v>2</v>
      </c>
      <c r="L7">
        <v>1</v>
      </c>
      <c r="M7">
        <v>2</v>
      </c>
      <c r="N7">
        <v>1</v>
      </c>
      <c r="O7">
        <v>1</v>
      </c>
      <c r="P7">
        <v>1</v>
      </c>
      <c r="R7">
        <v>1</v>
      </c>
      <c r="S7">
        <v>18</v>
      </c>
      <c r="T7">
        <v>33</v>
      </c>
      <c r="U7">
        <v>35</v>
      </c>
      <c r="V7">
        <v>21.2</v>
      </c>
      <c r="W7">
        <v>38.799999999999997</v>
      </c>
      <c r="X7">
        <v>41.2</v>
      </c>
    </row>
    <row r="8" spans="1:24" x14ac:dyDescent="0.25">
      <c r="A8" t="s">
        <v>30</v>
      </c>
      <c r="B8" t="s">
        <v>56</v>
      </c>
      <c r="C8" t="s">
        <v>49</v>
      </c>
      <c r="D8">
        <v>71</v>
      </c>
      <c r="I8">
        <v>15</v>
      </c>
      <c r="J8">
        <v>18</v>
      </c>
      <c r="K8">
        <v>1</v>
      </c>
      <c r="L8">
        <v>2</v>
      </c>
      <c r="N8">
        <v>1</v>
      </c>
      <c r="O8">
        <v>1</v>
      </c>
      <c r="S8">
        <v>15</v>
      </c>
      <c r="T8">
        <v>33</v>
      </c>
      <c r="U8">
        <v>34</v>
      </c>
      <c r="V8">
        <v>21.1</v>
      </c>
      <c r="W8">
        <v>46.5</v>
      </c>
      <c r="X8">
        <v>47.9</v>
      </c>
    </row>
    <row r="9" spans="1:24" x14ac:dyDescent="0.25">
      <c r="A9" t="s">
        <v>31</v>
      </c>
      <c r="B9" t="s">
        <v>56</v>
      </c>
      <c r="C9" t="s">
        <v>49</v>
      </c>
      <c r="D9">
        <v>85</v>
      </c>
      <c r="J9">
        <v>20</v>
      </c>
      <c r="K9">
        <v>20</v>
      </c>
      <c r="L9">
        <v>7</v>
      </c>
      <c r="M9">
        <v>1</v>
      </c>
      <c r="Q9">
        <v>1</v>
      </c>
      <c r="R9">
        <v>1</v>
      </c>
      <c r="S9">
        <v>20</v>
      </c>
      <c r="T9">
        <v>40</v>
      </c>
      <c r="U9">
        <v>47</v>
      </c>
      <c r="V9">
        <v>23.5</v>
      </c>
      <c r="W9">
        <v>47.1</v>
      </c>
      <c r="X9">
        <v>55.3</v>
      </c>
    </row>
    <row r="10" spans="1:24" x14ac:dyDescent="0.25">
      <c r="A10" t="s">
        <v>32</v>
      </c>
      <c r="B10" t="s">
        <v>56</v>
      </c>
      <c r="C10" t="s">
        <v>49</v>
      </c>
      <c r="D10">
        <v>135</v>
      </c>
      <c r="K10">
        <v>30</v>
      </c>
      <c r="L10">
        <v>23</v>
      </c>
      <c r="M10">
        <v>9</v>
      </c>
      <c r="N10">
        <v>4</v>
      </c>
      <c r="O10">
        <v>1</v>
      </c>
      <c r="Q10">
        <v>1</v>
      </c>
      <c r="S10">
        <v>30</v>
      </c>
      <c r="T10">
        <v>53</v>
      </c>
      <c r="U10">
        <v>62</v>
      </c>
      <c r="V10">
        <v>22.2</v>
      </c>
      <c r="W10">
        <v>39.299999999999997</v>
      </c>
      <c r="X10">
        <v>45.9</v>
      </c>
    </row>
    <row r="11" spans="1:24" x14ac:dyDescent="0.25">
      <c r="A11" t="s">
        <v>33</v>
      </c>
      <c r="B11" t="s">
        <v>56</v>
      </c>
      <c r="C11" t="s">
        <v>49</v>
      </c>
      <c r="D11">
        <v>129</v>
      </c>
      <c r="L11">
        <v>37</v>
      </c>
      <c r="M11">
        <v>21</v>
      </c>
      <c r="N11">
        <v>6</v>
      </c>
      <c r="O11">
        <v>6</v>
      </c>
      <c r="P11">
        <v>2</v>
      </c>
      <c r="Q11">
        <v>2</v>
      </c>
      <c r="S11">
        <v>37</v>
      </c>
      <c r="T11">
        <v>58</v>
      </c>
      <c r="U11">
        <v>64</v>
      </c>
      <c r="V11">
        <v>28.7</v>
      </c>
      <c r="W11">
        <v>45</v>
      </c>
      <c r="X11">
        <v>49.6</v>
      </c>
    </row>
    <row r="12" spans="1:24" x14ac:dyDescent="0.25">
      <c r="A12" t="s">
        <v>34</v>
      </c>
      <c r="B12" t="s">
        <v>56</v>
      </c>
      <c r="C12" t="s">
        <v>49</v>
      </c>
      <c r="D12">
        <v>121</v>
      </c>
      <c r="M12">
        <v>22</v>
      </c>
      <c r="N12">
        <v>16</v>
      </c>
      <c r="O12">
        <v>8</v>
      </c>
      <c r="P12">
        <v>2</v>
      </c>
      <c r="Q12">
        <v>2</v>
      </c>
      <c r="R12">
        <v>1</v>
      </c>
      <c r="S12">
        <v>22</v>
      </c>
      <c r="T12">
        <v>38</v>
      </c>
      <c r="U12">
        <v>46</v>
      </c>
      <c r="V12">
        <v>18.2</v>
      </c>
      <c r="W12">
        <v>31.4</v>
      </c>
      <c r="X12">
        <v>38</v>
      </c>
    </row>
    <row r="13" spans="1:24" x14ac:dyDescent="0.25">
      <c r="A13" t="s">
        <v>35</v>
      </c>
      <c r="B13" t="s">
        <v>56</v>
      </c>
      <c r="C13" t="s">
        <v>49</v>
      </c>
      <c r="D13">
        <v>99</v>
      </c>
      <c r="L13">
        <v>1</v>
      </c>
      <c r="M13">
        <v>2</v>
      </c>
      <c r="N13">
        <v>25</v>
      </c>
      <c r="O13">
        <v>13</v>
      </c>
      <c r="P13">
        <v>3</v>
      </c>
      <c r="Q13">
        <v>1</v>
      </c>
      <c r="R13">
        <v>1</v>
      </c>
      <c r="S13">
        <v>28</v>
      </c>
      <c r="T13">
        <v>41</v>
      </c>
      <c r="U13">
        <v>44</v>
      </c>
      <c r="V13">
        <v>28.3</v>
      </c>
      <c r="W13">
        <v>41.4</v>
      </c>
      <c r="X13">
        <v>44.4</v>
      </c>
    </row>
    <row r="14" spans="1:24" x14ac:dyDescent="0.25">
      <c r="A14" t="s">
        <v>36</v>
      </c>
      <c r="B14" t="s">
        <v>56</v>
      </c>
      <c r="C14" t="s">
        <v>49</v>
      </c>
      <c r="D14">
        <v>110</v>
      </c>
      <c r="O14">
        <v>21</v>
      </c>
      <c r="P14">
        <v>19</v>
      </c>
      <c r="Q14">
        <v>5</v>
      </c>
      <c r="R14">
        <v>4</v>
      </c>
      <c r="S14">
        <v>21</v>
      </c>
      <c r="T14">
        <v>40</v>
      </c>
      <c r="U14">
        <v>45</v>
      </c>
      <c r="V14">
        <v>19.100000000000001</v>
      </c>
      <c r="W14">
        <v>36.4</v>
      </c>
      <c r="X14">
        <v>40.9</v>
      </c>
    </row>
    <row r="15" spans="1:24" x14ac:dyDescent="0.25">
      <c r="A15" t="s">
        <v>37</v>
      </c>
      <c r="B15" t="s">
        <v>56</v>
      </c>
      <c r="C15" t="s">
        <v>49</v>
      </c>
      <c r="D15">
        <v>128</v>
      </c>
      <c r="O15">
        <v>2</v>
      </c>
      <c r="P15">
        <v>30</v>
      </c>
      <c r="Q15">
        <v>29</v>
      </c>
      <c r="R15">
        <v>4</v>
      </c>
      <c r="S15">
        <v>32</v>
      </c>
      <c r="T15">
        <v>61</v>
      </c>
      <c r="U15">
        <v>65</v>
      </c>
      <c r="V15">
        <v>25</v>
      </c>
      <c r="W15">
        <v>47.7</v>
      </c>
      <c r="X15">
        <v>50.8</v>
      </c>
    </row>
    <row r="16" spans="1:24" x14ac:dyDescent="0.25">
      <c r="A16" t="s">
        <v>38</v>
      </c>
      <c r="B16" t="s">
        <v>56</v>
      </c>
      <c r="C16" t="s">
        <v>49</v>
      </c>
      <c r="D16">
        <v>164</v>
      </c>
      <c r="P16">
        <v>3</v>
      </c>
      <c r="Q16">
        <v>48</v>
      </c>
      <c r="R16">
        <v>20</v>
      </c>
      <c r="S16">
        <v>51</v>
      </c>
      <c r="T16">
        <v>71</v>
      </c>
      <c r="V16">
        <v>31.1</v>
      </c>
      <c r="W16">
        <v>43.3</v>
      </c>
    </row>
    <row r="17" spans="1:24" x14ac:dyDescent="0.25">
      <c r="A17" t="s">
        <v>39</v>
      </c>
      <c r="B17" t="s">
        <v>56</v>
      </c>
      <c r="C17" t="s">
        <v>49</v>
      </c>
      <c r="D17">
        <v>127</v>
      </c>
      <c r="Q17">
        <v>3</v>
      </c>
      <c r="R17">
        <v>30</v>
      </c>
      <c r="S17">
        <v>33</v>
      </c>
      <c r="V17">
        <v>26</v>
      </c>
    </row>
    <row r="18" spans="1:24" x14ac:dyDescent="0.25">
      <c r="A18" t="s">
        <v>40</v>
      </c>
      <c r="B18" t="s">
        <v>56</v>
      </c>
      <c r="C18" t="s">
        <v>49</v>
      </c>
      <c r="D18">
        <v>133</v>
      </c>
      <c r="R18">
        <v>6</v>
      </c>
    </row>
    <row r="19" spans="1:24" x14ac:dyDescent="0.25">
      <c r="A19" t="s">
        <v>41</v>
      </c>
      <c r="B19" t="s">
        <v>56</v>
      </c>
      <c r="C19" t="s">
        <v>49</v>
      </c>
      <c r="D19">
        <v>157</v>
      </c>
    </row>
    <row r="20" spans="1:24" x14ac:dyDescent="0.25">
      <c r="A20" t="s">
        <v>42</v>
      </c>
      <c r="B20" t="s">
        <v>56</v>
      </c>
      <c r="C20" t="s">
        <v>49</v>
      </c>
      <c r="D20">
        <v>106</v>
      </c>
    </row>
    <row r="21" spans="1:24" x14ac:dyDescent="0.25">
      <c r="A21" t="s">
        <v>43</v>
      </c>
      <c r="B21" t="s">
        <v>56</v>
      </c>
      <c r="C21" t="s">
        <v>49</v>
      </c>
      <c r="D21">
        <v>88</v>
      </c>
    </row>
    <row r="22" spans="1:24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</sheetData>
  <mergeCells count="1">
    <mergeCell ref="A1:X1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58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59</v>
      </c>
      <c r="C4" t="s">
        <v>47</v>
      </c>
      <c r="D4">
        <v>192</v>
      </c>
      <c r="E4">
        <v>1</v>
      </c>
      <c r="F4">
        <v>2</v>
      </c>
      <c r="G4">
        <v>27</v>
      </c>
      <c r="H4">
        <v>21</v>
      </c>
      <c r="I4">
        <v>11</v>
      </c>
      <c r="J4">
        <v>2</v>
      </c>
      <c r="K4">
        <v>2</v>
      </c>
      <c r="L4">
        <v>1</v>
      </c>
      <c r="M4">
        <v>1</v>
      </c>
      <c r="R4">
        <v>2</v>
      </c>
      <c r="S4">
        <v>1</v>
      </c>
      <c r="U4">
        <v>30</v>
      </c>
      <c r="V4">
        <v>51</v>
      </c>
      <c r="W4">
        <v>62</v>
      </c>
      <c r="X4">
        <v>15.6</v>
      </c>
      <c r="Y4">
        <v>26.6</v>
      </c>
      <c r="Z4">
        <v>32.299999999999997</v>
      </c>
    </row>
    <row r="5" spans="1:26" x14ac:dyDescent="0.25">
      <c r="A5" t="s">
        <v>27</v>
      </c>
      <c r="B5" t="s">
        <v>59</v>
      </c>
      <c r="C5" t="s">
        <v>47</v>
      </c>
      <c r="D5">
        <v>152</v>
      </c>
      <c r="G5">
        <v>1</v>
      </c>
      <c r="H5">
        <v>14</v>
      </c>
      <c r="I5">
        <v>26</v>
      </c>
      <c r="J5">
        <v>1</v>
      </c>
      <c r="K5">
        <v>6</v>
      </c>
      <c r="L5">
        <v>4</v>
      </c>
      <c r="Q5">
        <v>1</v>
      </c>
      <c r="S5">
        <v>1</v>
      </c>
      <c r="T5">
        <v>1</v>
      </c>
      <c r="U5">
        <v>15</v>
      </c>
      <c r="V5">
        <v>41</v>
      </c>
      <c r="W5">
        <v>42</v>
      </c>
      <c r="X5">
        <v>9.9</v>
      </c>
      <c r="Y5">
        <v>27</v>
      </c>
      <c r="Z5">
        <v>27.6</v>
      </c>
    </row>
    <row r="6" spans="1:26" x14ac:dyDescent="0.25">
      <c r="A6" t="s">
        <v>28</v>
      </c>
      <c r="B6" t="s">
        <v>59</v>
      </c>
      <c r="C6" t="s">
        <v>47</v>
      </c>
      <c r="D6">
        <v>118</v>
      </c>
      <c r="H6">
        <v>1</v>
      </c>
      <c r="I6">
        <v>13</v>
      </c>
      <c r="J6">
        <v>31</v>
      </c>
      <c r="K6">
        <v>3</v>
      </c>
      <c r="L6">
        <v>3</v>
      </c>
      <c r="M6">
        <v>1</v>
      </c>
      <c r="N6">
        <v>1</v>
      </c>
      <c r="S6">
        <v>1</v>
      </c>
      <c r="U6">
        <v>14</v>
      </c>
      <c r="V6">
        <v>45</v>
      </c>
      <c r="W6">
        <v>48</v>
      </c>
      <c r="X6">
        <v>11.9</v>
      </c>
      <c r="Y6">
        <v>38.1</v>
      </c>
      <c r="Z6">
        <v>40.700000000000003</v>
      </c>
    </row>
    <row r="7" spans="1:26" x14ac:dyDescent="0.25">
      <c r="A7" t="s">
        <v>29</v>
      </c>
      <c r="B7" t="s">
        <v>59</v>
      </c>
      <c r="C7" t="s">
        <v>47</v>
      </c>
      <c r="D7">
        <v>175</v>
      </c>
      <c r="I7">
        <v>1</v>
      </c>
      <c r="J7">
        <v>17</v>
      </c>
      <c r="K7">
        <v>37</v>
      </c>
      <c r="L7">
        <v>12</v>
      </c>
      <c r="M7">
        <v>4</v>
      </c>
      <c r="N7">
        <v>2</v>
      </c>
      <c r="O7">
        <v>1</v>
      </c>
      <c r="Q7">
        <v>2</v>
      </c>
      <c r="S7">
        <v>1</v>
      </c>
      <c r="U7">
        <v>18</v>
      </c>
      <c r="V7">
        <v>55</v>
      </c>
      <c r="W7">
        <v>67</v>
      </c>
      <c r="X7">
        <v>10.3</v>
      </c>
      <c r="Y7">
        <v>31.4</v>
      </c>
      <c r="Z7">
        <v>38.299999999999997</v>
      </c>
    </row>
    <row r="8" spans="1:26" x14ac:dyDescent="0.25">
      <c r="A8" t="s">
        <v>30</v>
      </c>
      <c r="B8" t="s">
        <v>59</v>
      </c>
      <c r="C8" t="s">
        <v>47</v>
      </c>
      <c r="D8">
        <v>157</v>
      </c>
      <c r="K8">
        <v>22</v>
      </c>
      <c r="L8">
        <v>37</v>
      </c>
      <c r="M8">
        <v>6</v>
      </c>
      <c r="N8">
        <v>3</v>
      </c>
      <c r="O8">
        <v>2</v>
      </c>
      <c r="Q8">
        <v>1</v>
      </c>
      <c r="U8">
        <v>22</v>
      </c>
      <c r="V8">
        <v>59</v>
      </c>
      <c r="W8">
        <v>65</v>
      </c>
      <c r="X8">
        <v>14</v>
      </c>
      <c r="Y8">
        <v>37.6</v>
      </c>
      <c r="Z8">
        <v>41.4</v>
      </c>
    </row>
    <row r="9" spans="1:26" x14ac:dyDescent="0.25">
      <c r="A9" t="s">
        <v>31</v>
      </c>
      <c r="B9" t="s">
        <v>59</v>
      </c>
      <c r="C9" t="s">
        <v>47</v>
      </c>
      <c r="D9">
        <v>148</v>
      </c>
      <c r="L9">
        <v>13</v>
      </c>
      <c r="M9">
        <v>21</v>
      </c>
      <c r="N9">
        <v>5</v>
      </c>
      <c r="P9">
        <v>4</v>
      </c>
      <c r="R9">
        <v>1</v>
      </c>
      <c r="S9">
        <v>2</v>
      </c>
      <c r="T9">
        <v>1</v>
      </c>
      <c r="U9">
        <v>13</v>
      </c>
      <c r="V9">
        <v>34</v>
      </c>
      <c r="W9">
        <v>39</v>
      </c>
      <c r="X9">
        <v>8.8000000000000007</v>
      </c>
      <c r="Y9">
        <v>23</v>
      </c>
      <c r="Z9">
        <v>26.4</v>
      </c>
    </row>
    <row r="10" spans="1:26" x14ac:dyDescent="0.25">
      <c r="A10" t="s">
        <v>32</v>
      </c>
      <c r="B10" t="s">
        <v>59</v>
      </c>
      <c r="C10" t="s">
        <v>47</v>
      </c>
      <c r="D10">
        <v>195</v>
      </c>
      <c r="M10">
        <v>18</v>
      </c>
      <c r="N10">
        <v>33</v>
      </c>
      <c r="O10">
        <v>7</v>
      </c>
      <c r="P10">
        <v>2</v>
      </c>
      <c r="R10">
        <v>1</v>
      </c>
      <c r="T10">
        <v>1</v>
      </c>
      <c r="U10">
        <v>18</v>
      </c>
      <c r="V10">
        <v>51</v>
      </c>
      <c r="W10">
        <v>58</v>
      </c>
      <c r="X10">
        <v>9.1999999999999993</v>
      </c>
      <c r="Y10">
        <v>26.2</v>
      </c>
      <c r="Z10">
        <v>29.7</v>
      </c>
    </row>
    <row r="11" spans="1:26" x14ac:dyDescent="0.25">
      <c r="A11" t="s">
        <v>33</v>
      </c>
      <c r="B11" t="s">
        <v>59</v>
      </c>
      <c r="C11" t="s">
        <v>47</v>
      </c>
      <c r="D11">
        <v>192</v>
      </c>
      <c r="N11">
        <v>29</v>
      </c>
      <c r="O11">
        <v>24</v>
      </c>
      <c r="P11">
        <v>8</v>
      </c>
      <c r="Q11">
        <v>7</v>
      </c>
      <c r="R11">
        <v>4</v>
      </c>
      <c r="U11">
        <v>29</v>
      </c>
      <c r="V11">
        <v>53</v>
      </c>
      <c r="W11">
        <v>61</v>
      </c>
      <c r="X11">
        <v>15.1</v>
      </c>
      <c r="Y11">
        <v>27.6</v>
      </c>
      <c r="Z11">
        <v>31.8</v>
      </c>
    </row>
    <row r="12" spans="1:26" x14ac:dyDescent="0.25">
      <c r="A12" t="s">
        <v>34</v>
      </c>
      <c r="B12" t="s">
        <v>59</v>
      </c>
      <c r="C12" t="s">
        <v>47</v>
      </c>
      <c r="D12">
        <v>129</v>
      </c>
      <c r="O12">
        <v>13</v>
      </c>
      <c r="P12">
        <v>18</v>
      </c>
      <c r="Q12">
        <v>8</v>
      </c>
      <c r="U12">
        <v>13</v>
      </c>
      <c r="V12">
        <v>31</v>
      </c>
      <c r="W12">
        <v>39</v>
      </c>
      <c r="X12">
        <v>10.1</v>
      </c>
      <c r="Y12">
        <v>24</v>
      </c>
      <c r="Z12">
        <v>30.2</v>
      </c>
    </row>
    <row r="13" spans="1:26" x14ac:dyDescent="0.25">
      <c r="A13" t="s">
        <v>35</v>
      </c>
      <c r="B13" t="s">
        <v>59</v>
      </c>
      <c r="C13" t="s">
        <v>47</v>
      </c>
      <c r="D13">
        <v>134</v>
      </c>
      <c r="P13">
        <v>12</v>
      </c>
      <c r="Q13">
        <v>24</v>
      </c>
      <c r="R13">
        <v>4</v>
      </c>
      <c r="S13">
        <v>3</v>
      </c>
      <c r="T13">
        <v>1</v>
      </c>
      <c r="U13">
        <v>12</v>
      </c>
      <c r="V13">
        <v>36</v>
      </c>
      <c r="W13">
        <v>40</v>
      </c>
      <c r="X13">
        <v>9</v>
      </c>
      <c r="Y13">
        <v>26.9</v>
      </c>
      <c r="Z13">
        <v>29.9</v>
      </c>
    </row>
    <row r="14" spans="1:26" x14ac:dyDescent="0.25">
      <c r="A14" t="s">
        <v>36</v>
      </c>
      <c r="B14" t="s">
        <v>59</v>
      </c>
      <c r="C14" t="s">
        <v>47</v>
      </c>
      <c r="D14">
        <v>113</v>
      </c>
      <c r="P14">
        <v>3</v>
      </c>
      <c r="Q14">
        <v>15</v>
      </c>
      <c r="R14">
        <v>22</v>
      </c>
      <c r="S14">
        <v>9</v>
      </c>
      <c r="T14">
        <v>1</v>
      </c>
      <c r="U14">
        <v>18</v>
      </c>
      <c r="V14">
        <v>40</v>
      </c>
      <c r="W14">
        <v>49</v>
      </c>
      <c r="X14">
        <v>15.9</v>
      </c>
      <c r="Y14">
        <v>35.4</v>
      </c>
      <c r="Z14">
        <v>43.4</v>
      </c>
    </row>
    <row r="15" spans="1:26" x14ac:dyDescent="0.25">
      <c r="A15" t="s">
        <v>37</v>
      </c>
      <c r="B15" t="s">
        <v>59</v>
      </c>
      <c r="C15" t="s">
        <v>47</v>
      </c>
      <c r="D15">
        <v>117</v>
      </c>
      <c r="R15">
        <v>19</v>
      </c>
      <c r="S15">
        <v>12</v>
      </c>
      <c r="T15">
        <v>7</v>
      </c>
      <c r="U15">
        <v>19</v>
      </c>
      <c r="V15">
        <v>31</v>
      </c>
      <c r="W15">
        <v>38</v>
      </c>
      <c r="X15">
        <v>16.2</v>
      </c>
      <c r="Y15">
        <v>26.5</v>
      </c>
      <c r="Z15">
        <v>32.5</v>
      </c>
    </row>
    <row r="16" spans="1:26" x14ac:dyDescent="0.25">
      <c r="A16" t="s">
        <v>38</v>
      </c>
      <c r="B16" t="s">
        <v>59</v>
      </c>
      <c r="C16" t="s">
        <v>47</v>
      </c>
      <c r="D16">
        <v>128</v>
      </c>
      <c r="S16">
        <v>16</v>
      </c>
      <c r="T16">
        <v>21</v>
      </c>
      <c r="U16">
        <v>16</v>
      </c>
      <c r="V16">
        <v>37</v>
      </c>
      <c r="X16">
        <v>12.5</v>
      </c>
      <c r="Y16">
        <v>28.9</v>
      </c>
    </row>
    <row r="17" spans="1:26" x14ac:dyDescent="0.25">
      <c r="A17" t="s">
        <v>39</v>
      </c>
      <c r="B17" t="s">
        <v>59</v>
      </c>
      <c r="C17" t="s">
        <v>47</v>
      </c>
      <c r="D17">
        <v>104</v>
      </c>
      <c r="S17">
        <v>2</v>
      </c>
      <c r="T17">
        <v>21</v>
      </c>
      <c r="U17">
        <v>23</v>
      </c>
      <c r="X17">
        <v>22.1</v>
      </c>
    </row>
    <row r="18" spans="1:26" x14ac:dyDescent="0.25">
      <c r="A18" t="s">
        <v>40</v>
      </c>
      <c r="B18" t="s">
        <v>59</v>
      </c>
      <c r="C18" t="s">
        <v>47</v>
      </c>
      <c r="D18">
        <v>114</v>
      </c>
      <c r="T18">
        <v>1</v>
      </c>
    </row>
    <row r="19" spans="1:26" x14ac:dyDescent="0.25">
      <c r="A19" t="s">
        <v>41</v>
      </c>
      <c r="B19" t="s">
        <v>59</v>
      </c>
      <c r="C19" t="s">
        <v>47</v>
      </c>
      <c r="D19">
        <v>104</v>
      </c>
    </row>
    <row r="20" spans="1:26" x14ac:dyDescent="0.25">
      <c r="A20" t="s">
        <v>42</v>
      </c>
      <c r="B20" t="s">
        <v>59</v>
      </c>
      <c r="C20" t="s">
        <v>47</v>
      </c>
      <c r="D20">
        <v>107</v>
      </c>
    </row>
    <row r="21" spans="1:26" x14ac:dyDescent="0.25">
      <c r="A21" t="s">
        <v>43</v>
      </c>
      <c r="B21" t="s">
        <v>59</v>
      </c>
      <c r="C21" t="s">
        <v>47</v>
      </c>
      <c r="D21">
        <v>64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58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59</v>
      </c>
      <c r="C4" t="s">
        <v>49</v>
      </c>
      <c r="D4">
        <v>223</v>
      </c>
      <c r="G4">
        <v>32</v>
      </c>
      <c r="H4">
        <v>55</v>
      </c>
      <c r="I4">
        <v>13</v>
      </c>
      <c r="J4">
        <v>2</v>
      </c>
      <c r="K4">
        <v>3</v>
      </c>
      <c r="U4">
        <v>32</v>
      </c>
      <c r="V4">
        <v>87</v>
      </c>
      <c r="W4">
        <v>100</v>
      </c>
      <c r="X4">
        <v>14.3</v>
      </c>
      <c r="Y4">
        <v>39</v>
      </c>
      <c r="Z4">
        <v>44.8</v>
      </c>
    </row>
    <row r="5" spans="1:26" x14ac:dyDescent="0.25">
      <c r="A5" t="s">
        <v>27</v>
      </c>
      <c r="B5" t="s">
        <v>59</v>
      </c>
      <c r="C5" t="s">
        <v>49</v>
      </c>
      <c r="D5">
        <v>246</v>
      </c>
      <c r="F5">
        <v>1</v>
      </c>
      <c r="H5">
        <v>39</v>
      </c>
      <c r="I5">
        <v>36</v>
      </c>
      <c r="J5">
        <v>10</v>
      </c>
      <c r="K5">
        <v>6</v>
      </c>
      <c r="M5">
        <v>1</v>
      </c>
      <c r="N5">
        <v>1</v>
      </c>
      <c r="U5">
        <v>40</v>
      </c>
      <c r="V5">
        <v>76</v>
      </c>
      <c r="W5">
        <v>86</v>
      </c>
      <c r="X5">
        <v>16.3</v>
      </c>
      <c r="Y5">
        <v>30.9</v>
      </c>
      <c r="Z5">
        <v>35</v>
      </c>
    </row>
    <row r="6" spans="1:26" x14ac:dyDescent="0.25">
      <c r="A6" t="s">
        <v>28</v>
      </c>
      <c r="B6" t="s">
        <v>59</v>
      </c>
      <c r="C6" t="s">
        <v>49</v>
      </c>
      <c r="D6">
        <v>251</v>
      </c>
      <c r="I6">
        <v>46</v>
      </c>
      <c r="J6">
        <v>42</v>
      </c>
      <c r="K6">
        <v>11</v>
      </c>
      <c r="L6">
        <v>4</v>
      </c>
      <c r="N6">
        <v>1</v>
      </c>
      <c r="O6">
        <v>2</v>
      </c>
      <c r="R6">
        <v>1</v>
      </c>
      <c r="U6">
        <v>46</v>
      </c>
      <c r="V6">
        <v>88</v>
      </c>
      <c r="W6">
        <v>99</v>
      </c>
      <c r="X6">
        <v>18.3</v>
      </c>
      <c r="Y6">
        <v>35.1</v>
      </c>
      <c r="Z6">
        <v>39.4</v>
      </c>
    </row>
    <row r="7" spans="1:26" x14ac:dyDescent="0.25">
      <c r="A7" t="s">
        <v>29</v>
      </c>
      <c r="B7" t="s">
        <v>59</v>
      </c>
      <c r="C7" t="s">
        <v>49</v>
      </c>
      <c r="D7">
        <v>247</v>
      </c>
      <c r="H7">
        <v>1</v>
      </c>
      <c r="J7">
        <v>51</v>
      </c>
      <c r="K7">
        <v>43</v>
      </c>
      <c r="L7">
        <v>10</v>
      </c>
      <c r="M7">
        <v>1</v>
      </c>
      <c r="N7">
        <v>1</v>
      </c>
      <c r="O7">
        <v>2</v>
      </c>
      <c r="P7">
        <v>1</v>
      </c>
      <c r="Q7">
        <v>1</v>
      </c>
      <c r="R7">
        <v>1</v>
      </c>
      <c r="T7">
        <v>1</v>
      </c>
      <c r="U7">
        <v>52</v>
      </c>
      <c r="V7">
        <v>95</v>
      </c>
      <c r="W7">
        <v>105</v>
      </c>
      <c r="X7">
        <v>21.1</v>
      </c>
      <c r="Y7">
        <v>38.5</v>
      </c>
      <c r="Z7">
        <v>42.5</v>
      </c>
    </row>
    <row r="8" spans="1:26" x14ac:dyDescent="0.25">
      <c r="A8" t="s">
        <v>30</v>
      </c>
      <c r="B8" t="s">
        <v>59</v>
      </c>
      <c r="C8" t="s">
        <v>49</v>
      </c>
      <c r="D8">
        <v>267</v>
      </c>
      <c r="J8">
        <v>1</v>
      </c>
      <c r="K8">
        <v>61</v>
      </c>
      <c r="L8">
        <v>48</v>
      </c>
      <c r="M8">
        <v>9</v>
      </c>
      <c r="N8">
        <v>2</v>
      </c>
      <c r="P8">
        <v>1</v>
      </c>
      <c r="Q8">
        <v>1</v>
      </c>
      <c r="U8">
        <v>62</v>
      </c>
      <c r="V8">
        <v>110</v>
      </c>
      <c r="W8">
        <v>119</v>
      </c>
      <c r="X8">
        <v>23.2</v>
      </c>
      <c r="Y8">
        <v>41.2</v>
      </c>
      <c r="Z8">
        <v>44.6</v>
      </c>
    </row>
    <row r="9" spans="1:26" x14ac:dyDescent="0.25">
      <c r="A9" t="s">
        <v>31</v>
      </c>
      <c r="B9" t="s">
        <v>59</v>
      </c>
      <c r="C9" t="s">
        <v>49</v>
      </c>
      <c r="D9">
        <v>245</v>
      </c>
      <c r="K9">
        <v>1</v>
      </c>
      <c r="L9">
        <v>70</v>
      </c>
      <c r="M9">
        <v>38</v>
      </c>
      <c r="N9">
        <v>7</v>
      </c>
      <c r="O9">
        <v>4</v>
      </c>
      <c r="Q9">
        <v>2</v>
      </c>
      <c r="S9">
        <v>1</v>
      </c>
      <c r="T9">
        <v>1</v>
      </c>
      <c r="U9">
        <v>71</v>
      </c>
      <c r="V9">
        <v>109</v>
      </c>
      <c r="W9">
        <v>116</v>
      </c>
      <c r="X9">
        <v>29</v>
      </c>
      <c r="Y9">
        <v>44.5</v>
      </c>
      <c r="Z9">
        <v>47.3</v>
      </c>
    </row>
    <row r="10" spans="1:26" x14ac:dyDescent="0.25">
      <c r="A10" t="s">
        <v>32</v>
      </c>
      <c r="B10" t="s">
        <v>59</v>
      </c>
      <c r="C10" t="s">
        <v>49</v>
      </c>
      <c r="D10">
        <v>329</v>
      </c>
      <c r="L10">
        <v>3</v>
      </c>
      <c r="M10">
        <v>73</v>
      </c>
      <c r="N10">
        <v>45</v>
      </c>
      <c r="O10">
        <v>13</v>
      </c>
      <c r="P10">
        <v>4</v>
      </c>
      <c r="Q10">
        <v>2</v>
      </c>
      <c r="R10">
        <v>1</v>
      </c>
      <c r="S10">
        <v>2</v>
      </c>
      <c r="U10">
        <v>76</v>
      </c>
      <c r="V10">
        <v>121</v>
      </c>
      <c r="W10">
        <v>134</v>
      </c>
      <c r="X10">
        <v>23.1</v>
      </c>
      <c r="Y10">
        <v>36.799999999999997</v>
      </c>
      <c r="Z10">
        <v>40.700000000000003</v>
      </c>
    </row>
    <row r="11" spans="1:26" x14ac:dyDescent="0.25">
      <c r="A11" t="s">
        <v>33</v>
      </c>
      <c r="B11" t="s">
        <v>59</v>
      </c>
      <c r="C11" t="s">
        <v>49</v>
      </c>
      <c r="D11">
        <v>328</v>
      </c>
      <c r="M11">
        <v>3</v>
      </c>
      <c r="N11">
        <v>67</v>
      </c>
      <c r="O11">
        <v>56</v>
      </c>
      <c r="P11">
        <v>16</v>
      </c>
      <c r="Q11">
        <v>10</v>
      </c>
      <c r="R11">
        <v>5</v>
      </c>
      <c r="S11">
        <v>1</v>
      </c>
      <c r="U11">
        <v>70</v>
      </c>
      <c r="V11">
        <v>126</v>
      </c>
      <c r="W11">
        <v>142</v>
      </c>
      <c r="X11">
        <v>21.3</v>
      </c>
      <c r="Y11">
        <v>38.4</v>
      </c>
      <c r="Z11">
        <v>43.3</v>
      </c>
    </row>
    <row r="12" spans="1:26" x14ac:dyDescent="0.25">
      <c r="A12" t="s">
        <v>34</v>
      </c>
      <c r="B12" t="s">
        <v>59</v>
      </c>
      <c r="C12" t="s">
        <v>49</v>
      </c>
      <c r="D12">
        <v>204</v>
      </c>
      <c r="M12">
        <v>2</v>
      </c>
      <c r="N12">
        <v>2</v>
      </c>
      <c r="O12">
        <v>34</v>
      </c>
      <c r="P12">
        <v>29</v>
      </c>
      <c r="Q12">
        <v>12</v>
      </c>
      <c r="R12">
        <v>2</v>
      </c>
      <c r="S12">
        <v>2</v>
      </c>
      <c r="T12">
        <v>1</v>
      </c>
      <c r="U12">
        <v>38</v>
      </c>
      <c r="V12">
        <v>67</v>
      </c>
      <c r="W12">
        <v>79</v>
      </c>
      <c r="X12">
        <v>18.600000000000001</v>
      </c>
      <c r="Y12">
        <v>32.799999999999997</v>
      </c>
      <c r="Z12">
        <v>38.700000000000003</v>
      </c>
    </row>
    <row r="13" spans="1:26" x14ac:dyDescent="0.25">
      <c r="A13" t="s">
        <v>35</v>
      </c>
      <c r="B13" t="s">
        <v>59</v>
      </c>
      <c r="C13" t="s">
        <v>49</v>
      </c>
      <c r="D13">
        <v>226</v>
      </c>
      <c r="O13">
        <v>4</v>
      </c>
      <c r="P13">
        <v>64</v>
      </c>
      <c r="Q13">
        <v>33</v>
      </c>
      <c r="R13">
        <v>5</v>
      </c>
      <c r="S13">
        <v>4</v>
      </c>
      <c r="T13">
        <v>1</v>
      </c>
      <c r="U13">
        <v>68</v>
      </c>
      <c r="V13">
        <v>101</v>
      </c>
      <c r="W13">
        <v>106</v>
      </c>
      <c r="X13">
        <v>30.1</v>
      </c>
      <c r="Y13">
        <v>44.7</v>
      </c>
      <c r="Z13">
        <v>46.9</v>
      </c>
    </row>
    <row r="14" spans="1:26" x14ac:dyDescent="0.25">
      <c r="A14" t="s">
        <v>36</v>
      </c>
      <c r="B14" t="s">
        <v>59</v>
      </c>
      <c r="C14" t="s">
        <v>49</v>
      </c>
      <c r="D14">
        <v>200</v>
      </c>
      <c r="O14">
        <v>1</v>
      </c>
      <c r="P14">
        <v>3</v>
      </c>
      <c r="Q14">
        <v>46</v>
      </c>
      <c r="R14">
        <v>23</v>
      </c>
      <c r="S14">
        <v>11</v>
      </c>
      <c r="T14">
        <v>8</v>
      </c>
      <c r="U14">
        <v>50</v>
      </c>
      <c r="V14">
        <v>73</v>
      </c>
      <c r="W14">
        <v>84</v>
      </c>
      <c r="X14">
        <v>25</v>
      </c>
      <c r="Y14">
        <v>36.5</v>
      </c>
      <c r="Z14">
        <v>42</v>
      </c>
    </row>
    <row r="15" spans="1:26" x14ac:dyDescent="0.25">
      <c r="A15" t="s">
        <v>37</v>
      </c>
      <c r="B15" t="s">
        <v>59</v>
      </c>
      <c r="C15" t="s">
        <v>49</v>
      </c>
      <c r="D15">
        <v>252</v>
      </c>
      <c r="Q15">
        <v>4</v>
      </c>
      <c r="R15">
        <v>58</v>
      </c>
      <c r="S15">
        <v>53</v>
      </c>
      <c r="T15">
        <v>12</v>
      </c>
      <c r="U15">
        <v>62</v>
      </c>
      <c r="V15">
        <v>115</v>
      </c>
      <c r="W15">
        <v>127</v>
      </c>
      <c r="X15">
        <v>24.6</v>
      </c>
      <c r="Y15">
        <v>45.6</v>
      </c>
      <c r="Z15">
        <v>50.4</v>
      </c>
    </row>
    <row r="16" spans="1:26" x14ac:dyDescent="0.25">
      <c r="A16" t="s">
        <v>38</v>
      </c>
      <c r="B16" t="s">
        <v>59</v>
      </c>
      <c r="C16" t="s">
        <v>49</v>
      </c>
      <c r="D16">
        <v>304</v>
      </c>
      <c r="Q16">
        <v>1</v>
      </c>
      <c r="R16">
        <v>7</v>
      </c>
      <c r="S16">
        <v>79</v>
      </c>
      <c r="T16">
        <v>35</v>
      </c>
      <c r="U16">
        <v>87</v>
      </c>
      <c r="V16">
        <v>122</v>
      </c>
      <c r="X16">
        <v>28.6</v>
      </c>
      <c r="Y16">
        <v>40.1</v>
      </c>
    </row>
    <row r="17" spans="1:26" x14ac:dyDescent="0.25">
      <c r="A17" t="s">
        <v>39</v>
      </c>
      <c r="B17" t="s">
        <v>59</v>
      </c>
      <c r="C17" t="s">
        <v>49</v>
      </c>
      <c r="D17">
        <v>222</v>
      </c>
      <c r="S17">
        <v>10</v>
      </c>
      <c r="T17">
        <v>46</v>
      </c>
      <c r="U17">
        <v>56</v>
      </c>
      <c r="X17">
        <v>25.2</v>
      </c>
    </row>
    <row r="18" spans="1:26" x14ac:dyDescent="0.25">
      <c r="A18" t="s">
        <v>40</v>
      </c>
      <c r="B18" t="s">
        <v>59</v>
      </c>
      <c r="C18" t="s">
        <v>49</v>
      </c>
      <c r="D18">
        <v>228</v>
      </c>
      <c r="T18">
        <v>10</v>
      </c>
    </row>
    <row r="19" spans="1:26" x14ac:dyDescent="0.25">
      <c r="A19" t="s">
        <v>41</v>
      </c>
      <c r="B19" t="s">
        <v>59</v>
      </c>
      <c r="C19" t="s">
        <v>49</v>
      </c>
      <c r="D19">
        <v>244</v>
      </c>
      <c r="T19">
        <v>1</v>
      </c>
    </row>
    <row r="20" spans="1:26" x14ac:dyDescent="0.25">
      <c r="A20" t="s">
        <v>42</v>
      </c>
      <c r="B20" t="s">
        <v>59</v>
      </c>
      <c r="C20" t="s">
        <v>49</v>
      </c>
      <c r="D20">
        <v>205</v>
      </c>
    </row>
    <row r="21" spans="1:26" x14ac:dyDescent="0.25">
      <c r="A21" t="s">
        <v>43</v>
      </c>
      <c r="B21" t="s">
        <v>59</v>
      </c>
      <c r="C21" t="s">
        <v>49</v>
      </c>
      <c r="D21">
        <v>167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22"/>
  <sheetViews>
    <sheetView workbookViewId="0"/>
  </sheetViews>
  <sheetFormatPr defaultColWidth="11.42578125" defaultRowHeight="15" x14ac:dyDescent="0.25"/>
  <cols>
    <col min="1" max="1" width="40.7109375" customWidth="1"/>
    <col min="2" max="2" width="14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61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61</v>
      </c>
      <c r="C4" t="s">
        <v>47</v>
      </c>
      <c r="D4">
        <v>144</v>
      </c>
      <c r="G4">
        <v>14</v>
      </c>
      <c r="H4">
        <v>20</v>
      </c>
      <c r="I4">
        <v>12</v>
      </c>
      <c r="J4">
        <v>3</v>
      </c>
      <c r="K4">
        <v>2</v>
      </c>
      <c r="L4">
        <v>1</v>
      </c>
      <c r="M4">
        <v>1</v>
      </c>
      <c r="R4">
        <v>2</v>
      </c>
      <c r="S4">
        <v>1</v>
      </c>
      <c r="U4">
        <v>14</v>
      </c>
      <c r="V4">
        <v>34</v>
      </c>
      <c r="W4">
        <v>46</v>
      </c>
      <c r="X4">
        <v>9.6999999999999993</v>
      </c>
      <c r="Y4">
        <v>23.6</v>
      </c>
      <c r="Z4">
        <v>31.9</v>
      </c>
    </row>
    <row r="5" spans="1:26" x14ac:dyDescent="0.25">
      <c r="A5" t="s">
        <v>27</v>
      </c>
      <c r="B5" t="s">
        <v>61</v>
      </c>
      <c r="C5" t="s">
        <v>47</v>
      </c>
      <c r="D5">
        <v>134</v>
      </c>
      <c r="G5">
        <v>1</v>
      </c>
      <c r="H5">
        <v>11</v>
      </c>
      <c r="I5">
        <v>39</v>
      </c>
      <c r="J5">
        <v>9</v>
      </c>
      <c r="K5">
        <v>8</v>
      </c>
      <c r="L5">
        <v>3</v>
      </c>
      <c r="M5">
        <v>1</v>
      </c>
      <c r="O5">
        <v>1</v>
      </c>
      <c r="S5">
        <v>2</v>
      </c>
      <c r="T5">
        <v>1</v>
      </c>
      <c r="U5">
        <v>12</v>
      </c>
      <c r="V5">
        <v>51</v>
      </c>
      <c r="W5">
        <v>60</v>
      </c>
      <c r="X5">
        <v>9</v>
      </c>
      <c r="Y5">
        <v>38.1</v>
      </c>
      <c r="Z5">
        <v>44.8</v>
      </c>
    </row>
    <row r="6" spans="1:26" x14ac:dyDescent="0.25">
      <c r="A6" t="s">
        <v>28</v>
      </c>
      <c r="B6" t="s">
        <v>61</v>
      </c>
      <c r="C6" t="s">
        <v>47</v>
      </c>
      <c r="D6">
        <v>93</v>
      </c>
      <c r="H6">
        <v>2</v>
      </c>
      <c r="I6">
        <v>11</v>
      </c>
      <c r="J6">
        <v>24</v>
      </c>
      <c r="K6">
        <v>5</v>
      </c>
      <c r="L6">
        <v>2</v>
      </c>
      <c r="M6">
        <v>1</v>
      </c>
      <c r="P6">
        <v>2</v>
      </c>
      <c r="U6">
        <v>13</v>
      </c>
      <c r="V6">
        <v>37</v>
      </c>
      <c r="W6">
        <v>42</v>
      </c>
      <c r="X6">
        <v>14</v>
      </c>
      <c r="Y6">
        <v>39.799999999999997</v>
      </c>
      <c r="Z6">
        <v>45.2</v>
      </c>
    </row>
    <row r="7" spans="1:26" x14ac:dyDescent="0.25">
      <c r="A7" t="s">
        <v>29</v>
      </c>
      <c r="B7" t="s">
        <v>61</v>
      </c>
      <c r="C7" t="s">
        <v>47</v>
      </c>
      <c r="D7">
        <v>159</v>
      </c>
      <c r="I7">
        <v>2</v>
      </c>
      <c r="J7">
        <v>18</v>
      </c>
      <c r="K7">
        <v>34</v>
      </c>
      <c r="L7">
        <v>15</v>
      </c>
      <c r="M7">
        <v>5</v>
      </c>
      <c r="N7">
        <v>4</v>
      </c>
      <c r="O7">
        <v>1</v>
      </c>
      <c r="P7">
        <v>1</v>
      </c>
      <c r="Q7">
        <v>2</v>
      </c>
      <c r="S7">
        <v>1</v>
      </c>
      <c r="U7">
        <v>20</v>
      </c>
      <c r="V7">
        <v>54</v>
      </c>
      <c r="W7">
        <v>69</v>
      </c>
      <c r="X7">
        <v>12.6</v>
      </c>
      <c r="Y7">
        <v>34</v>
      </c>
      <c r="Z7">
        <v>43.4</v>
      </c>
    </row>
    <row r="8" spans="1:26" x14ac:dyDescent="0.25">
      <c r="A8" t="s">
        <v>30</v>
      </c>
      <c r="B8" t="s">
        <v>61</v>
      </c>
      <c r="C8" t="s">
        <v>47</v>
      </c>
      <c r="D8">
        <v>145</v>
      </c>
      <c r="J8">
        <v>1</v>
      </c>
      <c r="K8">
        <v>16</v>
      </c>
      <c r="L8">
        <v>39</v>
      </c>
      <c r="M8">
        <v>8</v>
      </c>
      <c r="N8">
        <v>5</v>
      </c>
      <c r="O8">
        <v>4</v>
      </c>
      <c r="P8">
        <v>1</v>
      </c>
      <c r="Q8">
        <v>1</v>
      </c>
      <c r="R8">
        <v>1</v>
      </c>
      <c r="U8">
        <v>17</v>
      </c>
      <c r="V8">
        <v>56</v>
      </c>
      <c r="W8">
        <v>64</v>
      </c>
      <c r="X8">
        <v>11.7</v>
      </c>
      <c r="Y8">
        <v>38.6</v>
      </c>
      <c r="Z8">
        <v>44.1</v>
      </c>
    </row>
    <row r="9" spans="1:26" x14ac:dyDescent="0.25">
      <c r="A9" t="s">
        <v>31</v>
      </c>
      <c r="B9" t="s">
        <v>61</v>
      </c>
      <c r="C9" t="s">
        <v>47</v>
      </c>
      <c r="D9">
        <v>177</v>
      </c>
      <c r="K9">
        <v>1</v>
      </c>
      <c r="L9">
        <v>15</v>
      </c>
      <c r="M9">
        <v>31</v>
      </c>
      <c r="N9">
        <v>10</v>
      </c>
      <c r="O9">
        <v>2</v>
      </c>
      <c r="P9">
        <v>3</v>
      </c>
      <c r="Q9">
        <v>2</v>
      </c>
      <c r="R9">
        <v>1</v>
      </c>
      <c r="S9">
        <v>2</v>
      </c>
      <c r="U9">
        <v>16</v>
      </c>
      <c r="V9">
        <v>47</v>
      </c>
      <c r="W9">
        <v>57</v>
      </c>
      <c r="X9">
        <v>9</v>
      </c>
      <c r="Y9">
        <v>26.6</v>
      </c>
      <c r="Z9">
        <v>32.200000000000003</v>
      </c>
    </row>
    <row r="10" spans="1:26" x14ac:dyDescent="0.25">
      <c r="A10" t="s">
        <v>32</v>
      </c>
      <c r="B10" t="s">
        <v>61</v>
      </c>
      <c r="C10" t="s">
        <v>47</v>
      </c>
      <c r="D10">
        <v>198</v>
      </c>
      <c r="L10">
        <v>1</v>
      </c>
      <c r="M10">
        <v>20</v>
      </c>
      <c r="N10">
        <v>34</v>
      </c>
      <c r="O10">
        <v>13</v>
      </c>
      <c r="P10">
        <v>2</v>
      </c>
      <c r="Q10">
        <v>2</v>
      </c>
      <c r="R10">
        <v>1</v>
      </c>
      <c r="T10">
        <v>2</v>
      </c>
      <c r="U10">
        <v>21</v>
      </c>
      <c r="V10">
        <v>55</v>
      </c>
      <c r="W10">
        <v>68</v>
      </c>
      <c r="X10">
        <v>10.6</v>
      </c>
      <c r="Y10">
        <v>27.8</v>
      </c>
      <c r="Z10">
        <v>34.299999999999997</v>
      </c>
    </row>
    <row r="11" spans="1:26" x14ac:dyDescent="0.25">
      <c r="A11" t="s">
        <v>33</v>
      </c>
      <c r="B11" t="s">
        <v>61</v>
      </c>
      <c r="C11" t="s">
        <v>47</v>
      </c>
      <c r="D11">
        <v>196</v>
      </c>
      <c r="N11">
        <v>29</v>
      </c>
      <c r="O11">
        <v>29</v>
      </c>
      <c r="P11">
        <v>9</v>
      </c>
      <c r="Q11">
        <v>10</v>
      </c>
      <c r="R11">
        <v>3</v>
      </c>
      <c r="U11">
        <v>29</v>
      </c>
      <c r="V11">
        <v>58</v>
      </c>
      <c r="W11">
        <v>67</v>
      </c>
      <c r="X11">
        <v>14.8</v>
      </c>
      <c r="Y11">
        <v>29.6</v>
      </c>
      <c r="Z11">
        <v>34.200000000000003</v>
      </c>
    </row>
    <row r="12" spans="1:26" x14ac:dyDescent="0.25">
      <c r="A12" t="s">
        <v>34</v>
      </c>
      <c r="B12" t="s">
        <v>61</v>
      </c>
      <c r="C12" t="s">
        <v>47</v>
      </c>
      <c r="D12">
        <v>205</v>
      </c>
      <c r="N12">
        <v>1</v>
      </c>
      <c r="O12">
        <v>21</v>
      </c>
      <c r="P12">
        <v>33</v>
      </c>
      <c r="Q12">
        <v>13</v>
      </c>
      <c r="R12">
        <v>3</v>
      </c>
      <c r="S12">
        <v>2</v>
      </c>
      <c r="T12">
        <v>2</v>
      </c>
      <c r="U12">
        <v>22</v>
      </c>
      <c r="V12">
        <v>55</v>
      </c>
      <c r="W12">
        <v>68</v>
      </c>
      <c r="X12">
        <v>10.7</v>
      </c>
      <c r="Y12">
        <v>26.8</v>
      </c>
      <c r="Z12">
        <v>33.200000000000003</v>
      </c>
    </row>
    <row r="13" spans="1:26" x14ac:dyDescent="0.25">
      <c r="A13" t="s">
        <v>35</v>
      </c>
      <c r="B13" t="s">
        <v>61</v>
      </c>
      <c r="C13" t="s">
        <v>47</v>
      </c>
      <c r="D13">
        <v>148</v>
      </c>
      <c r="P13">
        <v>15</v>
      </c>
      <c r="Q13">
        <v>25</v>
      </c>
      <c r="R13">
        <v>9</v>
      </c>
      <c r="S13">
        <v>4</v>
      </c>
      <c r="T13">
        <v>2</v>
      </c>
      <c r="U13">
        <v>15</v>
      </c>
      <c r="V13">
        <v>40</v>
      </c>
      <c r="W13">
        <v>49</v>
      </c>
      <c r="X13">
        <v>10.1</v>
      </c>
      <c r="Y13">
        <v>27</v>
      </c>
      <c r="Z13">
        <v>33.1</v>
      </c>
    </row>
    <row r="14" spans="1:26" x14ac:dyDescent="0.25">
      <c r="A14" t="s">
        <v>36</v>
      </c>
      <c r="B14" t="s">
        <v>61</v>
      </c>
      <c r="C14" t="s">
        <v>47</v>
      </c>
      <c r="D14">
        <v>139</v>
      </c>
      <c r="P14">
        <v>3</v>
      </c>
      <c r="Q14">
        <v>23</v>
      </c>
      <c r="R14">
        <v>21</v>
      </c>
      <c r="S14">
        <v>10</v>
      </c>
      <c r="T14">
        <v>3</v>
      </c>
      <c r="U14">
        <v>26</v>
      </c>
      <c r="V14">
        <v>47</v>
      </c>
      <c r="W14">
        <v>57</v>
      </c>
      <c r="X14">
        <v>18.7</v>
      </c>
      <c r="Y14">
        <v>33.799999999999997</v>
      </c>
      <c r="Z14">
        <v>41</v>
      </c>
    </row>
    <row r="15" spans="1:26" x14ac:dyDescent="0.25">
      <c r="A15" t="s">
        <v>37</v>
      </c>
      <c r="B15" t="s">
        <v>61</v>
      </c>
      <c r="C15" t="s">
        <v>47</v>
      </c>
      <c r="D15">
        <v>130</v>
      </c>
      <c r="P15">
        <v>3</v>
      </c>
      <c r="R15">
        <v>20</v>
      </c>
      <c r="S15">
        <v>23</v>
      </c>
      <c r="T15">
        <v>5</v>
      </c>
      <c r="U15">
        <v>23</v>
      </c>
      <c r="V15">
        <v>46</v>
      </c>
      <c r="W15">
        <v>51</v>
      </c>
      <c r="X15">
        <v>17.7</v>
      </c>
      <c r="Y15">
        <v>35.4</v>
      </c>
      <c r="Z15">
        <v>39.200000000000003</v>
      </c>
    </row>
    <row r="16" spans="1:26" x14ac:dyDescent="0.25">
      <c r="A16" t="s">
        <v>38</v>
      </c>
      <c r="B16" t="s">
        <v>61</v>
      </c>
      <c r="C16" t="s">
        <v>47</v>
      </c>
      <c r="D16">
        <v>118</v>
      </c>
      <c r="S16">
        <v>16</v>
      </c>
      <c r="T16">
        <v>21</v>
      </c>
      <c r="U16">
        <v>16</v>
      </c>
      <c r="V16">
        <v>37</v>
      </c>
      <c r="X16">
        <v>13.6</v>
      </c>
      <c r="Y16">
        <v>31.4</v>
      </c>
    </row>
    <row r="17" spans="1:26" x14ac:dyDescent="0.25">
      <c r="A17" t="s">
        <v>39</v>
      </c>
      <c r="B17" t="s">
        <v>61</v>
      </c>
      <c r="C17" t="s">
        <v>47</v>
      </c>
      <c r="D17">
        <v>117</v>
      </c>
      <c r="R17">
        <v>1</v>
      </c>
      <c r="S17">
        <v>2</v>
      </c>
      <c r="T17">
        <v>23</v>
      </c>
      <c r="U17">
        <v>26</v>
      </c>
      <c r="X17">
        <v>22.2</v>
      </c>
    </row>
    <row r="18" spans="1:26" x14ac:dyDescent="0.25">
      <c r="A18" t="s">
        <v>40</v>
      </c>
      <c r="B18" t="s">
        <v>61</v>
      </c>
      <c r="C18" t="s">
        <v>47</v>
      </c>
      <c r="D18">
        <v>102</v>
      </c>
      <c r="T18">
        <v>1</v>
      </c>
    </row>
    <row r="19" spans="1:26" x14ac:dyDescent="0.25">
      <c r="A19" t="s">
        <v>41</v>
      </c>
      <c r="B19" t="s">
        <v>61</v>
      </c>
      <c r="C19" t="s">
        <v>47</v>
      </c>
      <c r="D19">
        <v>106</v>
      </c>
    </row>
    <row r="20" spans="1:26" x14ac:dyDescent="0.25">
      <c r="A20" t="s">
        <v>42</v>
      </c>
      <c r="B20" t="s">
        <v>61</v>
      </c>
      <c r="C20" t="s">
        <v>47</v>
      </c>
      <c r="D20">
        <v>89</v>
      </c>
    </row>
    <row r="21" spans="1:26" x14ac:dyDescent="0.25">
      <c r="A21" s="4" t="s">
        <v>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tr">
        <f>HYPERLINK("#Contents!A1", "Return to Contents")</f>
        <v>Return to Contents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Z22"/>
  <sheetViews>
    <sheetView workbookViewId="0"/>
  </sheetViews>
  <sheetFormatPr defaultColWidth="11.42578125" defaultRowHeight="15" x14ac:dyDescent="0.25"/>
  <cols>
    <col min="1" max="1" width="40.7109375" customWidth="1"/>
    <col min="2" max="2" width="14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61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61</v>
      </c>
      <c r="C4" t="s">
        <v>49</v>
      </c>
      <c r="D4">
        <v>177</v>
      </c>
      <c r="G4">
        <v>30</v>
      </c>
      <c r="H4">
        <v>29</v>
      </c>
      <c r="I4">
        <v>16</v>
      </c>
      <c r="J4">
        <v>4</v>
      </c>
      <c r="K4">
        <v>2</v>
      </c>
      <c r="M4">
        <v>1</v>
      </c>
      <c r="N4">
        <v>1</v>
      </c>
      <c r="Q4">
        <v>1</v>
      </c>
      <c r="U4">
        <v>30</v>
      </c>
      <c r="V4">
        <v>59</v>
      </c>
      <c r="W4">
        <v>75</v>
      </c>
      <c r="X4">
        <v>16.899999999999999</v>
      </c>
      <c r="Y4">
        <v>33.299999999999997</v>
      </c>
      <c r="Z4">
        <v>42.4</v>
      </c>
    </row>
    <row r="5" spans="1:26" x14ac:dyDescent="0.25">
      <c r="A5" t="s">
        <v>27</v>
      </c>
      <c r="B5" t="s">
        <v>61</v>
      </c>
      <c r="C5" t="s">
        <v>49</v>
      </c>
      <c r="D5">
        <v>167</v>
      </c>
      <c r="H5">
        <v>24</v>
      </c>
      <c r="I5">
        <v>38</v>
      </c>
      <c r="J5">
        <v>11</v>
      </c>
      <c r="K5">
        <v>6</v>
      </c>
      <c r="M5">
        <v>1</v>
      </c>
      <c r="N5">
        <v>1</v>
      </c>
      <c r="O5">
        <v>1</v>
      </c>
      <c r="Q5">
        <v>1</v>
      </c>
      <c r="U5">
        <v>24</v>
      </c>
      <c r="V5">
        <v>62</v>
      </c>
      <c r="W5">
        <v>73</v>
      </c>
      <c r="X5">
        <v>14.4</v>
      </c>
      <c r="Y5">
        <v>37.1</v>
      </c>
      <c r="Z5">
        <v>43.7</v>
      </c>
    </row>
    <row r="6" spans="1:26" x14ac:dyDescent="0.25">
      <c r="A6" t="s">
        <v>28</v>
      </c>
      <c r="B6" t="s">
        <v>61</v>
      </c>
      <c r="C6" t="s">
        <v>49</v>
      </c>
      <c r="D6">
        <v>192</v>
      </c>
      <c r="I6">
        <v>43</v>
      </c>
      <c r="J6">
        <v>48</v>
      </c>
      <c r="K6">
        <v>9</v>
      </c>
      <c r="L6">
        <v>4</v>
      </c>
      <c r="N6">
        <v>1</v>
      </c>
      <c r="O6">
        <v>1</v>
      </c>
      <c r="R6">
        <v>1</v>
      </c>
      <c r="U6">
        <v>43</v>
      </c>
      <c r="V6">
        <v>91</v>
      </c>
      <c r="W6">
        <v>100</v>
      </c>
      <c r="X6">
        <v>22.4</v>
      </c>
      <c r="Y6">
        <v>47.4</v>
      </c>
      <c r="Z6">
        <v>52.1</v>
      </c>
    </row>
    <row r="7" spans="1:26" x14ac:dyDescent="0.25">
      <c r="A7" t="s">
        <v>29</v>
      </c>
      <c r="B7" t="s">
        <v>61</v>
      </c>
      <c r="C7" t="s">
        <v>49</v>
      </c>
      <c r="D7">
        <v>202</v>
      </c>
      <c r="I7">
        <v>1</v>
      </c>
      <c r="J7">
        <v>45</v>
      </c>
      <c r="K7">
        <v>49</v>
      </c>
      <c r="L7">
        <v>14</v>
      </c>
      <c r="M7">
        <v>2</v>
      </c>
      <c r="N7">
        <v>2</v>
      </c>
      <c r="O7">
        <v>2</v>
      </c>
      <c r="P7">
        <v>1</v>
      </c>
      <c r="R7">
        <v>1</v>
      </c>
      <c r="T7">
        <v>2</v>
      </c>
      <c r="U7">
        <v>46</v>
      </c>
      <c r="V7">
        <v>95</v>
      </c>
      <c r="W7">
        <v>109</v>
      </c>
      <c r="X7">
        <v>22.8</v>
      </c>
      <c r="Y7">
        <v>47</v>
      </c>
      <c r="Z7">
        <v>54</v>
      </c>
    </row>
    <row r="8" spans="1:26" x14ac:dyDescent="0.25">
      <c r="A8" t="s">
        <v>30</v>
      </c>
      <c r="B8" t="s">
        <v>61</v>
      </c>
      <c r="C8" t="s">
        <v>49</v>
      </c>
      <c r="D8">
        <v>211</v>
      </c>
      <c r="J8">
        <v>1</v>
      </c>
      <c r="K8">
        <v>56</v>
      </c>
      <c r="L8">
        <v>46</v>
      </c>
      <c r="M8">
        <v>10</v>
      </c>
      <c r="N8">
        <v>6</v>
      </c>
      <c r="O8">
        <v>2</v>
      </c>
      <c r="P8">
        <v>1</v>
      </c>
      <c r="Q8">
        <v>1</v>
      </c>
      <c r="U8">
        <v>57</v>
      </c>
      <c r="V8">
        <v>103</v>
      </c>
      <c r="W8">
        <v>113</v>
      </c>
      <c r="X8">
        <v>27</v>
      </c>
      <c r="Y8">
        <v>48.8</v>
      </c>
      <c r="Z8">
        <v>53.6</v>
      </c>
    </row>
    <row r="9" spans="1:26" x14ac:dyDescent="0.25">
      <c r="A9" t="s">
        <v>31</v>
      </c>
      <c r="B9" t="s">
        <v>61</v>
      </c>
      <c r="C9" t="s">
        <v>49</v>
      </c>
      <c r="D9">
        <v>255</v>
      </c>
      <c r="K9">
        <v>2</v>
      </c>
      <c r="L9">
        <v>72</v>
      </c>
      <c r="M9">
        <v>48</v>
      </c>
      <c r="N9">
        <v>17</v>
      </c>
      <c r="O9">
        <v>5</v>
      </c>
      <c r="Q9">
        <v>3</v>
      </c>
      <c r="S9">
        <v>1</v>
      </c>
      <c r="T9">
        <v>1</v>
      </c>
      <c r="U9">
        <v>74</v>
      </c>
      <c r="V9">
        <v>122</v>
      </c>
      <c r="W9">
        <v>139</v>
      </c>
      <c r="X9">
        <v>29</v>
      </c>
      <c r="Y9">
        <v>47.8</v>
      </c>
      <c r="Z9">
        <v>54.5</v>
      </c>
    </row>
    <row r="10" spans="1:26" x14ac:dyDescent="0.25">
      <c r="A10" t="s">
        <v>32</v>
      </c>
      <c r="B10" t="s">
        <v>61</v>
      </c>
      <c r="C10" t="s">
        <v>49</v>
      </c>
      <c r="D10">
        <v>332</v>
      </c>
      <c r="K10">
        <v>1</v>
      </c>
      <c r="L10">
        <v>3</v>
      </c>
      <c r="M10">
        <v>75</v>
      </c>
      <c r="N10">
        <v>52</v>
      </c>
      <c r="O10">
        <v>15</v>
      </c>
      <c r="P10">
        <v>4</v>
      </c>
      <c r="Q10">
        <v>4</v>
      </c>
      <c r="R10">
        <v>3</v>
      </c>
      <c r="S10">
        <v>2</v>
      </c>
      <c r="U10">
        <v>79</v>
      </c>
      <c r="V10">
        <v>131</v>
      </c>
      <c r="W10">
        <v>146</v>
      </c>
      <c r="X10">
        <v>23.8</v>
      </c>
      <c r="Y10">
        <v>39.5</v>
      </c>
      <c r="Z10">
        <v>44</v>
      </c>
    </row>
    <row r="11" spans="1:26" x14ac:dyDescent="0.25">
      <c r="A11" t="s">
        <v>33</v>
      </c>
      <c r="B11" t="s">
        <v>61</v>
      </c>
      <c r="C11" t="s">
        <v>49</v>
      </c>
      <c r="D11">
        <v>334</v>
      </c>
      <c r="M11">
        <v>2</v>
      </c>
      <c r="N11">
        <v>72</v>
      </c>
      <c r="O11">
        <v>66</v>
      </c>
      <c r="P11">
        <v>22</v>
      </c>
      <c r="Q11">
        <v>8</v>
      </c>
      <c r="R11">
        <v>6</v>
      </c>
      <c r="S11">
        <v>2</v>
      </c>
      <c r="T11">
        <v>1</v>
      </c>
      <c r="U11">
        <v>74</v>
      </c>
      <c r="V11">
        <v>140</v>
      </c>
      <c r="W11">
        <v>162</v>
      </c>
      <c r="X11">
        <v>22.2</v>
      </c>
      <c r="Y11">
        <v>41.9</v>
      </c>
      <c r="Z11">
        <v>48.5</v>
      </c>
    </row>
    <row r="12" spans="1:26" x14ac:dyDescent="0.25">
      <c r="A12" t="s">
        <v>34</v>
      </c>
      <c r="B12" t="s">
        <v>61</v>
      </c>
      <c r="C12" t="s">
        <v>49</v>
      </c>
      <c r="D12">
        <v>326</v>
      </c>
      <c r="N12">
        <v>3</v>
      </c>
      <c r="O12">
        <v>79</v>
      </c>
      <c r="P12">
        <v>46</v>
      </c>
      <c r="Q12">
        <v>23</v>
      </c>
      <c r="R12">
        <v>7</v>
      </c>
      <c r="S12">
        <v>3</v>
      </c>
      <c r="T12">
        <v>4</v>
      </c>
      <c r="U12">
        <v>82</v>
      </c>
      <c r="V12">
        <v>128</v>
      </c>
      <c r="W12">
        <v>151</v>
      </c>
      <c r="X12">
        <v>25.2</v>
      </c>
      <c r="Y12">
        <v>39.299999999999997</v>
      </c>
      <c r="Z12">
        <v>46.3</v>
      </c>
    </row>
    <row r="13" spans="1:26" x14ac:dyDescent="0.25">
      <c r="A13" t="s">
        <v>35</v>
      </c>
      <c r="B13" t="s">
        <v>61</v>
      </c>
      <c r="C13" t="s">
        <v>49</v>
      </c>
      <c r="D13">
        <v>253</v>
      </c>
      <c r="O13">
        <v>5</v>
      </c>
      <c r="P13">
        <v>67</v>
      </c>
      <c r="Q13">
        <v>44</v>
      </c>
      <c r="R13">
        <v>12</v>
      </c>
      <c r="S13">
        <v>7</v>
      </c>
      <c r="T13">
        <v>3</v>
      </c>
      <c r="U13">
        <v>72</v>
      </c>
      <c r="V13">
        <v>116</v>
      </c>
      <c r="W13">
        <v>128</v>
      </c>
      <c r="X13">
        <v>28.5</v>
      </c>
      <c r="Y13">
        <v>45.8</v>
      </c>
      <c r="Z13">
        <v>50.6</v>
      </c>
    </row>
    <row r="14" spans="1:26" x14ac:dyDescent="0.25">
      <c r="A14" t="s">
        <v>36</v>
      </c>
      <c r="B14" t="s">
        <v>61</v>
      </c>
      <c r="C14" t="s">
        <v>49</v>
      </c>
      <c r="D14">
        <v>275</v>
      </c>
      <c r="P14">
        <v>5</v>
      </c>
      <c r="Q14">
        <v>68</v>
      </c>
      <c r="R14">
        <v>32</v>
      </c>
      <c r="S14">
        <v>18</v>
      </c>
      <c r="T14">
        <v>11</v>
      </c>
      <c r="U14">
        <v>73</v>
      </c>
      <c r="V14">
        <v>105</v>
      </c>
      <c r="W14">
        <v>123</v>
      </c>
      <c r="X14">
        <v>26.5</v>
      </c>
      <c r="Y14">
        <v>38.200000000000003</v>
      </c>
      <c r="Z14">
        <v>44.7</v>
      </c>
    </row>
    <row r="15" spans="1:26" x14ac:dyDescent="0.25">
      <c r="A15" t="s">
        <v>37</v>
      </c>
      <c r="B15" t="s">
        <v>61</v>
      </c>
      <c r="C15" t="s">
        <v>49</v>
      </c>
      <c r="D15">
        <v>285</v>
      </c>
      <c r="Q15">
        <v>8</v>
      </c>
      <c r="R15">
        <v>73</v>
      </c>
      <c r="S15">
        <v>54</v>
      </c>
      <c r="T15">
        <v>14</v>
      </c>
      <c r="U15">
        <v>81</v>
      </c>
      <c r="V15">
        <v>135</v>
      </c>
      <c r="W15">
        <v>149</v>
      </c>
      <c r="X15">
        <v>28.4</v>
      </c>
      <c r="Y15">
        <v>47.4</v>
      </c>
      <c r="Z15">
        <v>52.3</v>
      </c>
    </row>
    <row r="16" spans="1:26" x14ac:dyDescent="0.25">
      <c r="A16" t="s">
        <v>38</v>
      </c>
      <c r="B16" t="s">
        <v>61</v>
      </c>
      <c r="C16" t="s">
        <v>49</v>
      </c>
      <c r="D16">
        <v>259</v>
      </c>
      <c r="Q16">
        <v>1</v>
      </c>
      <c r="R16">
        <v>3</v>
      </c>
      <c r="S16">
        <v>81</v>
      </c>
      <c r="T16">
        <v>28</v>
      </c>
      <c r="U16">
        <v>85</v>
      </c>
      <c r="V16">
        <v>113</v>
      </c>
      <c r="X16">
        <v>32.799999999999997</v>
      </c>
      <c r="Y16">
        <v>43.6</v>
      </c>
    </row>
    <row r="17" spans="1:26" x14ac:dyDescent="0.25">
      <c r="A17" t="s">
        <v>39</v>
      </c>
      <c r="B17" t="s">
        <v>61</v>
      </c>
      <c r="C17" t="s">
        <v>49</v>
      </c>
      <c r="D17">
        <v>224</v>
      </c>
      <c r="R17">
        <v>1</v>
      </c>
      <c r="S17">
        <v>12</v>
      </c>
      <c r="T17">
        <v>52</v>
      </c>
      <c r="U17">
        <v>65</v>
      </c>
      <c r="X17">
        <v>29</v>
      </c>
    </row>
    <row r="18" spans="1:26" x14ac:dyDescent="0.25">
      <c r="A18" t="s">
        <v>40</v>
      </c>
      <c r="B18" t="s">
        <v>61</v>
      </c>
      <c r="C18" t="s">
        <v>49</v>
      </c>
      <c r="D18">
        <v>236</v>
      </c>
      <c r="T18">
        <v>10</v>
      </c>
    </row>
    <row r="19" spans="1:26" x14ac:dyDescent="0.25">
      <c r="A19" t="s">
        <v>41</v>
      </c>
      <c r="B19" t="s">
        <v>61</v>
      </c>
      <c r="C19" t="s">
        <v>49</v>
      </c>
      <c r="D19">
        <v>225</v>
      </c>
      <c r="T19">
        <v>2</v>
      </c>
    </row>
    <row r="20" spans="1:26" x14ac:dyDescent="0.25">
      <c r="A20" t="s">
        <v>42</v>
      </c>
      <c r="B20" t="s">
        <v>61</v>
      </c>
      <c r="C20" t="s">
        <v>49</v>
      </c>
      <c r="D20">
        <v>176</v>
      </c>
    </row>
    <row r="21" spans="1:26" x14ac:dyDescent="0.25">
      <c r="A21" s="4" t="s">
        <v>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tr">
        <f>HYPERLINK("#Contents!A1", "Return to Contents")</f>
        <v>Return to Contents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Z19"/>
  <sheetViews>
    <sheetView workbookViewId="0"/>
  </sheetViews>
  <sheetFormatPr defaultColWidth="11.42578125" defaultRowHeight="15" x14ac:dyDescent="0.25"/>
  <cols>
    <col min="1" max="1" width="40.7109375" customWidth="1"/>
    <col min="2" max="2" width="6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62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62</v>
      </c>
      <c r="C4" t="s">
        <v>47</v>
      </c>
      <c r="D4">
        <v>10</v>
      </c>
      <c r="G4">
        <v>1</v>
      </c>
      <c r="H4">
        <v>1</v>
      </c>
      <c r="U4">
        <v>1</v>
      </c>
      <c r="V4">
        <v>2</v>
      </c>
      <c r="X4">
        <v>10</v>
      </c>
      <c r="Y4">
        <v>20</v>
      </c>
    </row>
    <row r="5" spans="1:26" x14ac:dyDescent="0.25">
      <c r="A5" t="s">
        <v>27</v>
      </c>
      <c r="B5" t="s">
        <v>62</v>
      </c>
      <c r="C5" t="s">
        <v>47</v>
      </c>
      <c r="D5">
        <v>6</v>
      </c>
      <c r="I5">
        <v>1</v>
      </c>
      <c r="U5">
        <v>0</v>
      </c>
      <c r="V5">
        <v>1</v>
      </c>
      <c r="X5">
        <v>0</v>
      </c>
      <c r="Y5">
        <v>16.7</v>
      </c>
    </row>
    <row r="6" spans="1:26" x14ac:dyDescent="0.25">
      <c r="A6" t="s">
        <v>28</v>
      </c>
      <c r="B6" t="s">
        <v>62</v>
      </c>
      <c r="C6" t="s">
        <v>47</v>
      </c>
      <c r="D6">
        <v>12</v>
      </c>
      <c r="I6">
        <v>2</v>
      </c>
      <c r="J6">
        <v>5</v>
      </c>
      <c r="U6">
        <v>2</v>
      </c>
      <c r="V6">
        <v>7</v>
      </c>
      <c r="X6">
        <v>16.7</v>
      </c>
      <c r="Y6">
        <v>58.3</v>
      </c>
    </row>
    <row r="7" spans="1:26" x14ac:dyDescent="0.25">
      <c r="A7" t="s">
        <v>29</v>
      </c>
      <c r="B7" t="s">
        <v>62</v>
      </c>
      <c r="C7" t="s">
        <v>47</v>
      </c>
      <c r="D7">
        <v>9</v>
      </c>
      <c r="J7">
        <v>1</v>
      </c>
      <c r="K7">
        <v>1</v>
      </c>
      <c r="L7">
        <v>1</v>
      </c>
      <c r="M7">
        <v>1</v>
      </c>
      <c r="U7">
        <v>1</v>
      </c>
      <c r="V7">
        <v>2</v>
      </c>
      <c r="W7">
        <v>3</v>
      </c>
      <c r="X7">
        <v>11.1</v>
      </c>
      <c r="Y7">
        <v>22.2</v>
      </c>
      <c r="Z7">
        <v>33.299999999999997</v>
      </c>
    </row>
    <row r="8" spans="1:26" x14ac:dyDescent="0.25">
      <c r="A8" t="s">
        <v>34</v>
      </c>
      <c r="B8" t="s">
        <v>62</v>
      </c>
      <c r="C8" t="s">
        <v>47</v>
      </c>
      <c r="D8">
        <v>6</v>
      </c>
      <c r="Q8">
        <v>1</v>
      </c>
      <c r="T8">
        <v>1</v>
      </c>
      <c r="U8">
        <v>0</v>
      </c>
      <c r="V8">
        <v>0</v>
      </c>
      <c r="W8">
        <v>1</v>
      </c>
      <c r="X8">
        <v>0</v>
      </c>
      <c r="Y8">
        <v>0</v>
      </c>
      <c r="Z8">
        <v>16.7</v>
      </c>
    </row>
    <row r="9" spans="1:26" x14ac:dyDescent="0.25">
      <c r="A9" t="s">
        <v>35</v>
      </c>
      <c r="B9" t="s">
        <v>62</v>
      </c>
      <c r="C9" t="s">
        <v>47</v>
      </c>
      <c r="D9">
        <v>118</v>
      </c>
      <c r="O9">
        <v>1</v>
      </c>
      <c r="P9">
        <v>10</v>
      </c>
      <c r="Q9">
        <v>15</v>
      </c>
      <c r="R9">
        <v>5</v>
      </c>
      <c r="S9">
        <v>4</v>
      </c>
      <c r="T9">
        <v>1</v>
      </c>
      <c r="U9">
        <v>11</v>
      </c>
      <c r="V9">
        <v>26</v>
      </c>
      <c r="W9">
        <v>31</v>
      </c>
      <c r="X9">
        <v>9.3000000000000007</v>
      </c>
      <c r="Y9">
        <v>22</v>
      </c>
      <c r="Z9">
        <v>26.3</v>
      </c>
    </row>
    <row r="10" spans="1:26" x14ac:dyDescent="0.25">
      <c r="A10" t="s">
        <v>36</v>
      </c>
      <c r="B10" t="s">
        <v>62</v>
      </c>
      <c r="C10" t="s">
        <v>47</v>
      </c>
      <c r="D10">
        <v>139</v>
      </c>
      <c r="Q10">
        <v>28</v>
      </c>
      <c r="R10">
        <v>24</v>
      </c>
      <c r="S10">
        <v>6</v>
      </c>
      <c r="T10">
        <v>2</v>
      </c>
      <c r="U10">
        <v>28</v>
      </c>
      <c r="V10">
        <v>52</v>
      </c>
      <c r="W10">
        <v>58</v>
      </c>
      <c r="X10">
        <v>20.100000000000001</v>
      </c>
      <c r="Y10">
        <v>37.4</v>
      </c>
      <c r="Z10">
        <v>41.7</v>
      </c>
    </row>
    <row r="11" spans="1:26" x14ac:dyDescent="0.25">
      <c r="A11" t="s">
        <v>37</v>
      </c>
      <c r="B11" t="s">
        <v>62</v>
      </c>
      <c r="C11" t="s">
        <v>47</v>
      </c>
      <c r="D11">
        <v>157</v>
      </c>
      <c r="P11">
        <v>3</v>
      </c>
      <c r="Q11">
        <v>2</v>
      </c>
      <c r="R11">
        <v>30</v>
      </c>
      <c r="S11">
        <v>23</v>
      </c>
      <c r="T11">
        <v>6</v>
      </c>
      <c r="U11">
        <v>35</v>
      </c>
      <c r="V11">
        <v>58</v>
      </c>
      <c r="W11">
        <v>64</v>
      </c>
      <c r="X11">
        <v>22.3</v>
      </c>
      <c r="Y11">
        <v>36.9</v>
      </c>
      <c r="Z11">
        <v>40.799999999999997</v>
      </c>
    </row>
    <row r="12" spans="1:26" x14ac:dyDescent="0.25">
      <c r="A12" t="s">
        <v>38</v>
      </c>
      <c r="B12" t="s">
        <v>62</v>
      </c>
      <c r="C12" t="s">
        <v>47</v>
      </c>
      <c r="D12">
        <v>148</v>
      </c>
      <c r="R12">
        <v>2</v>
      </c>
      <c r="S12">
        <v>31</v>
      </c>
      <c r="T12">
        <v>24</v>
      </c>
      <c r="U12">
        <v>33</v>
      </c>
      <c r="V12">
        <v>57</v>
      </c>
      <c r="X12">
        <v>22.3</v>
      </c>
      <c r="Y12">
        <v>38.5</v>
      </c>
    </row>
    <row r="13" spans="1:26" x14ac:dyDescent="0.25">
      <c r="A13" t="s">
        <v>39</v>
      </c>
      <c r="B13" t="s">
        <v>62</v>
      </c>
      <c r="C13" t="s">
        <v>47</v>
      </c>
      <c r="D13">
        <v>145</v>
      </c>
      <c r="R13">
        <v>2</v>
      </c>
      <c r="S13">
        <v>2</v>
      </c>
      <c r="T13">
        <v>33</v>
      </c>
      <c r="U13">
        <v>37</v>
      </c>
      <c r="X13">
        <v>25.5</v>
      </c>
    </row>
    <row r="14" spans="1:26" x14ac:dyDescent="0.25">
      <c r="A14" t="s">
        <v>40</v>
      </c>
      <c r="B14" t="s">
        <v>62</v>
      </c>
      <c r="C14" t="s">
        <v>47</v>
      </c>
      <c r="D14">
        <v>128</v>
      </c>
      <c r="T14">
        <v>1</v>
      </c>
    </row>
    <row r="15" spans="1:26" x14ac:dyDescent="0.25">
      <c r="A15" t="s">
        <v>41</v>
      </c>
      <c r="B15" t="s">
        <v>62</v>
      </c>
      <c r="C15" t="s">
        <v>47</v>
      </c>
      <c r="D15">
        <v>127</v>
      </c>
    </row>
    <row r="16" spans="1:26" x14ac:dyDescent="0.25">
      <c r="A16" t="s">
        <v>42</v>
      </c>
      <c r="B16" t="s">
        <v>62</v>
      </c>
      <c r="C16" t="s">
        <v>47</v>
      </c>
      <c r="D16">
        <v>108</v>
      </c>
    </row>
    <row r="17" spans="1:26" x14ac:dyDescent="0.25">
      <c r="A17" t="s">
        <v>43</v>
      </c>
      <c r="B17" t="s">
        <v>62</v>
      </c>
      <c r="C17" t="s">
        <v>47</v>
      </c>
      <c r="D17">
        <v>95</v>
      </c>
    </row>
    <row r="18" spans="1:26" x14ac:dyDescent="0.25">
      <c r="A18" s="4" t="s">
        <v>44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5" t="str">
        <f>HYPERLINK("#Contents!A1", "Return to Contents")</f>
        <v>Return to Contents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20"/>
  <sheetViews>
    <sheetView workbookViewId="0"/>
  </sheetViews>
  <sheetFormatPr defaultColWidth="11.42578125" defaultRowHeight="15" x14ac:dyDescent="0.25"/>
  <cols>
    <col min="1" max="1" width="40.7109375" customWidth="1"/>
    <col min="2" max="2" width="6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62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62</v>
      </c>
      <c r="C4" t="s">
        <v>49</v>
      </c>
      <c r="D4">
        <v>25</v>
      </c>
      <c r="G4">
        <v>9</v>
      </c>
      <c r="H4">
        <v>5</v>
      </c>
      <c r="I4">
        <v>1</v>
      </c>
      <c r="J4">
        <v>1</v>
      </c>
      <c r="U4">
        <v>9</v>
      </c>
      <c r="V4">
        <v>14</v>
      </c>
      <c r="W4">
        <v>15</v>
      </c>
      <c r="X4">
        <v>36</v>
      </c>
      <c r="Y4">
        <v>56</v>
      </c>
      <c r="Z4">
        <v>60</v>
      </c>
    </row>
    <row r="5" spans="1:26" x14ac:dyDescent="0.25">
      <c r="A5" t="s">
        <v>27</v>
      </c>
      <c r="B5" t="s">
        <v>62</v>
      </c>
      <c r="C5" t="s">
        <v>49</v>
      </c>
      <c r="D5">
        <v>18</v>
      </c>
      <c r="H5">
        <v>5</v>
      </c>
      <c r="I5">
        <v>4</v>
      </c>
      <c r="K5">
        <v>1</v>
      </c>
      <c r="Q5">
        <v>1</v>
      </c>
      <c r="U5">
        <v>5</v>
      </c>
      <c r="V5">
        <v>9</v>
      </c>
      <c r="W5">
        <v>9</v>
      </c>
      <c r="X5">
        <v>27.8</v>
      </c>
      <c r="Y5">
        <v>50</v>
      </c>
      <c r="Z5">
        <v>50</v>
      </c>
    </row>
    <row r="6" spans="1:26" x14ac:dyDescent="0.25">
      <c r="A6" t="s">
        <v>28</v>
      </c>
      <c r="B6" t="s">
        <v>62</v>
      </c>
      <c r="C6" t="s">
        <v>49</v>
      </c>
      <c r="D6">
        <v>5</v>
      </c>
      <c r="J6">
        <v>4</v>
      </c>
      <c r="U6">
        <v>0</v>
      </c>
      <c r="V6">
        <v>4</v>
      </c>
      <c r="X6">
        <v>0</v>
      </c>
      <c r="Y6">
        <v>80</v>
      </c>
    </row>
    <row r="7" spans="1:26" x14ac:dyDescent="0.25">
      <c r="A7" t="s">
        <v>29</v>
      </c>
      <c r="B7" t="s">
        <v>62</v>
      </c>
      <c r="C7" t="s">
        <v>49</v>
      </c>
      <c r="D7">
        <v>9</v>
      </c>
      <c r="J7">
        <v>2</v>
      </c>
      <c r="K7">
        <v>2</v>
      </c>
      <c r="L7">
        <v>1</v>
      </c>
      <c r="M7">
        <v>1</v>
      </c>
      <c r="U7">
        <v>2</v>
      </c>
      <c r="V7">
        <v>4</v>
      </c>
      <c r="W7">
        <v>5</v>
      </c>
      <c r="X7">
        <v>22.2</v>
      </c>
      <c r="Y7">
        <v>44.4</v>
      </c>
      <c r="Z7">
        <v>55.6</v>
      </c>
    </row>
    <row r="8" spans="1:26" x14ac:dyDescent="0.25">
      <c r="A8" t="s">
        <v>31</v>
      </c>
      <c r="B8" t="s">
        <v>62</v>
      </c>
      <c r="C8" t="s">
        <v>49</v>
      </c>
      <c r="D8">
        <v>1</v>
      </c>
      <c r="L8">
        <v>1</v>
      </c>
      <c r="U8">
        <v>1</v>
      </c>
      <c r="X8">
        <v>100</v>
      </c>
    </row>
    <row r="9" spans="1:26" x14ac:dyDescent="0.25">
      <c r="A9" t="s">
        <v>34</v>
      </c>
      <c r="B9" t="s">
        <v>62</v>
      </c>
      <c r="C9" t="s">
        <v>49</v>
      </c>
      <c r="D9">
        <v>6</v>
      </c>
      <c r="P9">
        <v>2</v>
      </c>
      <c r="U9">
        <v>0</v>
      </c>
      <c r="V9">
        <v>2</v>
      </c>
      <c r="X9">
        <v>0</v>
      </c>
      <c r="Y9">
        <v>33.299999999999997</v>
      </c>
    </row>
    <row r="10" spans="1:26" x14ac:dyDescent="0.25">
      <c r="A10" t="s">
        <v>35</v>
      </c>
      <c r="B10" t="s">
        <v>62</v>
      </c>
      <c r="C10" t="s">
        <v>49</v>
      </c>
      <c r="D10">
        <v>159</v>
      </c>
      <c r="O10">
        <v>8</v>
      </c>
      <c r="P10">
        <v>54</v>
      </c>
      <c r="Q10">
        <v>20</v>
      </c>
      <c r="R10">
        <v>7</v>
      </c>
      <c r="S10">
        <v>1</v>
      </c>
      <c r="T10">
        <v>2</v>
      </c>
      <c r="U10">
        <v>62</v>
      </c>
      <c r="V10">
        <v>82</v>
      </c>
      <c r="W10">
        <v>89</v>
      </c>
      <c r="X10">
        <v>39</v>
      </c>
      <c r="Y10">
        <v>51.6</v>
      </c>
      <c r="Z10">
        <v>56</v>
      </c>
    </row>
    <row r="11" spans="1:26" x14ac:dyDescent="0.25">
      <c r="A11" t="s">
        <v>36</v>
      </c>
      <c r="B11" t="s">
        <v>62</v>
      </c>
      <c r="C11" t="s">
        <v>49</v>
      </c>
      <c r="D11">
        <v>179</v>
      </c>
      <c r="P11">
        <v>4</v>
      </c>
      <c r="Q11">
        <v>60</v>
      </c>
      <c r="R11">
        <v>15</v>
      </c>
      <c r="S11">
        <v>7</v>
      </c>
      <c r="T11">
        <v>3</v>
      </c>
      <c r="U11">
        <v>64</v>
      </c>
      <c r="V11">
        <v>79</v>
      </c>
      <c r="W11">
        <v>86</v>
      </c>
      <c r="X11">
        <v>35.799999999999997</v>
      </c>
      <c r="Y11">
        <v>44.1</v>
      </c>
      <c r="Z11">
        <v>48</v>
      </c>
    </row>
    <row r="12" spans="1:26" x14ac:dyDescent="0.25">
      <c r="A12" t="s">
        <v>37</v>
      </c>
      <c r="B12" t="s">
        <v>62</v>
      </c>
      <c r="C12" t="s">
        <v>49</v>
      </c>
      <c r="D12">
        <v>200</v>
      </c>
      <c r="P12">
        <v>2</v>
      </c>
      <c r="Q12">
        <v>13</v>
      </c>
      <c r="R12">
        <v>56</v>
      </c>
      <c r="S12">
        <v>25</v>
      </c>
      <c r="T12">
        <v>8</v>
      </c>
      <c r="U12">
        <v>71</v>
      </c>
      <c r="V12">
        <v>96</v>
      </c>
      <c r="W12">
        <v>104</v>
      </c>
      <c r="X12">
        <v>35.5</v>
      </c>
      <c r="Y12">
        <v>48</v>
      </c>
      <c r="Z12">
        <v>52</v>
      </c>
    </row>
    <row r="13" spans="1:26" x14ac:dyDescent="0.25">
      <c r="A13" t="s">
        <v>38</v>
      </c>
      <c r="B13" t="s">
        <v>62</v>
      </c>
      <c r="C13" t="s">
        <v>49</v>
      </c>
      <c r="D13">
        <v>214</v>
      </c>
      <c r="Q13">
        <v>2</v>
      </c>
      <c r="R13">
        <v>11</v>
      </c>
      <c r="S13">
        <v>71</v>
      </c>
      <c r="T13">
        <v>34</v>
      </c>
      <c r="U13">
        <v>84</v>
      </c>
      <c r="V13">
        <v>118</v>
      </c>
      <c r="X13">
        <v>39.299999999999997</v>
      </c>
      <c r="Y13">
        <v>55.1</v>
      </c>
    </row>
    <row r="14" spans="1:26" x14ac:dyDescent="0.25">
      <c r="A14" t="s">
        <v>39</v>
      </c>
      <c r="B14" t="s">
        <v>62</v>
      </c>
      <c r="C14" t="s">
        <v>49</v>
      </c>
      <c r="D14">
        <v>240</v>
      </c>
      <c r="R14">
        <v>2</v>
      </c>
      <c r="S14">
        <v>11</v>
      </c>
      <c r="T14">
        <v>80</v>
      </c>
      <c r="U14">
        <v>93</v>
      </c>
      <c r="X14">
        <v>38.799999999999997</v>
      </c>
    </row>
    <row r="15" spans="1:26" x14ac:dyDescent="0.25">
      <c r="A15" t="s">
        <v>40</v>
      </c>
      <c r="B15" t="s">
        <v>62</v>
      </c>
      <c r="C15" t="s">
        <v>49</v>
      </c>
      <c r="D15">
        <v>235</v>
      </c>
      <c r="S15">
        <v>1</v>
      </c>
      <c r="T15">
        <v>11</v>
      </c>
    </row>
    <row r="16" spans="1:26" x14ac:dyDescent="0.25">
      <c r="A16" t="s">
        <v>41</v>
      </c>
      <c r="B16" t="s">
        <v>62</v>
      </c>
      <c r="C16" t="s">
        <v>49</v>
      </c>
      <c r="D16">
        <v>213</v>
      </c>
      <c r="T16">
        <v>4</v>
      </c>
    </row>
    <row r="17" spans="1:26" x14ac:dyDescent="0.25">
      <c r="A17" t="s">
        <v>42</v>
      </c>
      <c r="B17" t="s">
        <v>62</v>
      </c>
      <c r="C17" t="s">
        <v>49</v>
      </c>
      <c r="D17">
        <v>203</v>
      </c>
    </row>
    <row r="18" spans="1:26" x14ac:dyDescent="0.25">
      <c r="A18" t="s">
        <v>43</v>
      </c>
      <c r="B18" t="s">
        <v>62</v>
      </c>
      <c r="C18" t="s">
        <v>49</v>
      </c>
      <c r="D18">
        <v>171</v>
      </c>
    </row>
    <row r="19" spans="1:26" x14ac:dyDescent="0.25">
      <c r="A19" s="4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5" t="str">
        <f>HYPERLINK("#Contents!A1", "Return to Contents")</f>
        <v>Return to Contents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53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52</v>
      </c>
      <c r="C4" t="s">
        <v>47</v>
      </c>
      <c r="D4">
        <v>307</v>
      </c>
      <c r="F4">
        <v>1</v>
      </c>
      <c r="G4">
        <v>46</v>
      </c>
      <c r="H4">
        <v>42</v>
      </c>
      <c r="I4">
        <v>14</v>
      </c>
      <c r="J4">
        <v>2</v>
      </c>
      <c r="K4">
        <v>2</v>
      </c>
      <c r="L4">
        <v>1</v>
      </c>
      <c r="M4">
        <v>1</v>
      </c>
      <c r="R4">
        <v>1</v>
      </c>
      <c r="S4">
        <v>1</v>
      </c>
      <c r="U4">
        <v>47</v>
      </c>
      <c r="V4">
        <v>89</v>
      </c>
      <c r="W4">
        <v>103</v>
      </c>
      <c r="X4">
        <v>15.3</v>
      </c>
      <c r="Y4">
        <v>29</v>
      </c>
      <c r="Z4">
        <v>33.6</v>
      </c>
    </row>
    <row r="5" spans="1:26" x14ac:dyDescent="0.25">
      <c r="A5" t="s">
        <v>27</v>
      </c>
      <c r="B5" t="s">
        <v>52</v>
      </c>
      <c r="C5" t="s">
        <v>47</v>
      </c>
      <c r="D5">
        <v>310</v>
      </c>
      <c r="F5">
        <v>1</v>
      </c>
      <c r="G5">
        <v>2</v>
      </c>
      <c r="H5">
        <v>29</v>
      </c>
      <c r="I5">
        <v>63</v>
      </c>
      <c r="J5">
        <v>12</v>
      </c>
      <c r="K5">
        <v>9</v>
      </c>
      <c r="L5">
        <v>4</v>
      </c>
      <c r="O5">
        <v>1</v>
      </c>
      <c r="Q5">
        <v>1</v>
      </c>
      <c r="S5">
        <v>2</v>
      </c>
      <c r="T5">
        <v>1</v>
      </c>
      <c r="U5">
        <v>32</v>
      </c>
      <c r="V5">
        <v>95</v>
      </c>
      <c r="W5">
        <v>107</v>
      </c>
      <c r="X5">
        <v>10.3</v>
      </c>
      <c r="Y5">
        <v>30.6</v>
      </c>
      <c r="Z5">
        <v>34.5</v>
      </c>
    </row>
    <row r="6" spans="1:26" x14ac:dyDescent="0.25">
      <c r="A6" t="s">
        <v>28</v>
      </c>
      <c r="B6" t="s">
        <v>52</v>
      </c>
      <c r="C6" t="s">
        <v>47</v>
      </c>
      <c r="D6">
        <v>232</v>
      </c>
      <c r="H6">
        <v>3</v>
      </c>
      <c r="I6">
        <v>29</v>
      </c>
      <c r="J6">
        <v>57</v>
      </c>
      <c r="K6">
        <v>10</v>
      </c>
      <c r="L6">
        <v>3</v>
      </c>
      <c r="M6">
        <v>3</v>
      </c>
      <c r="N6">
        <v>1</v>
      </c>
      <c r="P6">
        <v>3</v>
      </c>
      <c r="S6">
        <v>1</v>
      </c>
      <c r="U6">
        <v>32</v>
      </c>
      <c r="V6">
        <v>89</v>
      </c>
      <c r="W6">
        <v>99</v>
      </c>
      <c r="X6">
        <v>13.8</v>
      </c>
      <c r="Y6">
        <v>38.4</v>
      </c>
      <c r="Z6">
        <v>42.7</v>
      </c>
    </row>
    <row r="7" spans="1:26" x14ac:dyDescent="0.25">
      <c r="A7" t="s">
        <v>29</v>
      </c>
      <c r="B7" t="s">
        <v>52</v>
      </c>
      <c r="C7" t="s">
        <v>47</v>
      </c>
      <c r="D7">
        <v>322</v>
      </c>
      <c r="I7">
        <v>1</v>
      </c>
      <c r="J7">
        <v>45</v>
      </c>
      <c r="K7">
        <v>70</v>
      </c>
      <c r="L7">
        <v>16</v>
      </c>
      <c r="M7">
        <v>8</v>
      </c>
      <c r="N7">
        <v>5</v>
      </c>
      <c r="O7">
        <v>1</v>
      </c>
      <c r="P7">
        <v>1</v>
      </c>
      <c r="Q7">
        <v>4</v>
      </c>
      <c r="S7">
        <v>1</v>
      </c>
      <c r="T7">
        <v>1</v>
      </c>
      <c r="U7">
        <v>46</v>
      </c>
      <c r="V7">
        <v>116</v>
      </c>
      <c r="W7">
        <v>132</v>
      </c>
      <c r="X7">
        <v>14.3</v>
      </c>
      <c r="Y7">
        <v>36</v>
      </c>
      <c r="Z7">
        <v>41</v>
      </c>
    </row>
    <row r="8" spans="1:26" x14ac:dyDescent="0.25">
      <c r="A8" t="s">
        <v>30</v>
      </c>
      <c r="B8" t="s">
        <v>52</v>
      </c>
      <c r="C8" t="s">
        <v>47</v>
      </c>
      <c r="D8">
        <v>303</v>
      </c>
      <c r="J8">
        <v>1</v>
      </c>
      <c r="K8">
        <v>46</v>
      </c>
      <c r="L8">
        <v>77</v>
      </c>
      <c r="M8">
        <v>15</v>
      </c>
      <c r="N8">
        <v>4</v>
      </c>
      <c r="O8">
        <v>4</v>
      </c>
      <c r="P8">
        <v>1</v>
      </c>
      <c r="Q8">
        <v>2</v>
      </c>
      <c r="R8">
        <v>1</v>
      </c>
      <c r="S8">
        <v>1</v>
      </c>
      <c r="U8">
        <v>47</v>
      </c>
      <c r="V8">
        <v>124</v>
      </c>
      <c r="W8">
        <v>139</v>
      </c>
      <c r="X8">
        <v>15.5</v>
      </c>
      <c r="Y8">
        <v>40.9</v>
      </c>
      <c r="Z8">
        <v>45.9</v>
      </c>
    </row>
    <row r="9" spans="1:26" x14ac:dyDescent="0.25">
      <c r="A9" t="s">
        <v>31</v>
      </c>
      <c r="B9" t="s">
        <v>52</v>
      </c>
      <c r="C9" t="s">
        <v>47</v>
      </c>
      <c r="D9">
        <v>323</v>
      </c>
      <c r="K9">
        <v>1</v>
      </c>
      <c r="L9">
        <v>40</v>
      </c>
      <c r="M9">
        <v>56</v>
      </c>
      <c r="N9">
        <v>15</v>
      </c>
      <c r="O9">
        <v>4</v>
      </c>
      <c r="P9">
        <v>5</v>
      </c>
      <c r="Q9">
        <v>2</v>
      </c>
      <c r="R9">
        <v>2</v>
      </c>
      <c r="S9">
        <v>3</v>
      </c>
      <c r="T9">
        <v>1</v>
      </c>
      <c r="U9">
        <v>41</v>
      </c>
      <c r="V9">
        <v>97</v>
      </c>
      <c r="W9">
        <v>112</v>
      </c>
      <c r="X9">
        <v>12.7</v>
      </c>
      <c r="Y9">
        <v>30</v>
      </c>
      <c r="Z9">
        <v>34.700000000000003</v>
      </c>
    </row>
    <row r="10" spans="1:26" x14ac:dyDescent="0.25">
      <c r="A10" t="s">
        <v>32</v>
      </c>
      <c r="B10" t="s">
        <v>52</v>
      </c>
      <c r="C10" t="s">
        <v>47</v>
      </c>
      <c r="D10">
        <v>348</v>
      </c>
      <c r="L10">
        <v>2</v>
      </c>
      <c r="M10">
        <v>38</v>
      </c>
      <c r="N10">
        <v>53</v>
      </c>
      <c r="O10">
        <v>18</v>
      </c>
      <c r="P10">
        <v>4</v>
      </c>
      <c r="Q10">
        <v>1</v>
      </c>
      <c r="R10">
        <v>2</v>
      </c>
      <c r="T10">
        <v>1</v>
      </c>
      <c r="U10">
        <v>40</v>
      </c>
      <c r="V10">
        <v>93</v>
      </c>
      <c r="W10">
        <v>111</v>
      </c>
      <c r="X10">
        <v>11.5</v>
      </c>
      <c r="Y10">
        <v>26.7</v>
      </c>
      <c r="Z10">
        <v>31.9</v>
      </c>
    </row>
    <row r="11" spans="1:26" x14ac:dyDescent="0.25">
      <c r="A11" t="s">
        <v>33</v>
      </c>
      <c r="B11" t="s">
        <v>52</v>
      </c>
      <c r="C11" t="s">
        <v>47</v>
      </c>
      <c r="D11">
        <v>320</v>
      </c>
      <c r="N11">
        <v>58</v>
      </c>
      <c r="O11">
        <v>44</v>
      </c>
      <c r="P11">
        <v>11</v>
      </c>
      <c r="Q11">
        <v>11</v>
      </c>
      <c r="R11">
        <v>4</v>
      </c>
      <c r="U11">
        <v>58</v>
      </c>
      <c r="V11">
        <v>102</v>
      </c>
      <c r="W11">
        <v>113</v>
      </c>
      <c r="X11">
        <v>18.100000000000001</v>
      </c>
      <c r="Y11">
        <v>31.9</v>
      </c>
      <c r="Z11">
        <v>35.299999999999997</v>
      </c>
    </row>
    <row r="12" spans="1:26" x14ac:dyDescent="0.25">
      <c r="A12" t="s">
        <v>34</v>
      </c>
      <c r="B12" t="s">
        <v>52</v>
      </c>
      <c r="C12" t="s">
        <v>47</v>
      </c>
      <c r="D12">
        <v>302</v>
      </c>
      <c r="N12">
        <v>1</v>
      </c>
      <c r="O12">
        <v>40</v>
      </c>
      <c r="P12">
        <v>43</v>
      </c>
      <c r="Q12">
        <v>20</v>
      </c>
      <c r="R12">
        <v>4</v>
      </c>
      <c r="S12">
        <v>2</v>
      </c>
      <c r="T12">
        <v>2</v>
      </c>
      <c r="U12">
        <v>41</v>
      </c>
      <c r="V12">
        <v>84</v>
      </c>
      <c r="W12">
        <v>104</v>
      </c>
      <c r="X12">
        <v>13.6</v>
      </c>
      <c r="Y12">
        <v>27.8</v>
      </c>
      <c r="Z12">
        <v>34.4</v>
      </c>
    </row>
    <row r="13" spans="1:26" x14ac:dyDescent="0.25">
      <c r="A13" t="s">
        <v>35</v>
      </c>
      <c r="B13" t="s">
        <v>52</v>
      </c>
      <c r="C13" t="s">
        <v>47</v>
      </c>
      <c r="D13">
        <v>240</v>
      </c>
      <c r="O13">
        <v>1</v>
      </c>
      <c r="P13">
        <v>28</v>
      </c>
      <c r="Q13">
        <v>32</v>
      </c>
      <c r="R13">
        <v>11</v>
      </c>
      <c r="S13">
        <v>8</v>
      </c>
      <c r="T13">
        <v>1</v>
      </c>
      <c r="U13">
        <v>29</v>
      </c>
      <c r="V13">
        <v>61</v>
      </c>
      <c r="W13">
        <v>72</v>
      </c>
      <c r="X13">
        <v>12.1</v>
      </c>
      <c r="Y13">
        <v>25.4</v>
      </c>
      <c r="Z13">
        <v>30</v>
      </c>
    </row>
    <row r="14" spans="1:26" x14ac:dyDescent="0.25">
      <c r="A14" t="s">
        <v>36</v>
      </c>
      <c r="B14" t="s">
        <v>52</v>
      </c>
      <c r="C14" t="s">
        <v>47</v>
      </c>
      <c r="D14">
        <v>243</v>
      </c>
      <c r="P14">
        <v>4</v>
      </c>
      <c r="Q14">
        <v>46</v>
      </c>
      <c r="R14">
        <v>45</v>
      </c>
      <c r="S14">
        <v>13</v>
      </c>
      <c r="T14">
        <v>3</v>
      </c>
      <c r="U14">
        <v>50</v>
      </c>
      <c r="V14">
        <v>95</v>
      </c>
      <c r="W14">
        <v>108</v>
      </c>
      <c r="X14">
        <v>20.6</v>
      </c>
      <c r="Y14">
        <v>39.1</v>
      </c>
      <c r="Z14">
        <v>44.4</v>
      </c>
    </row>
    <row r="15" spans="1:26" x14ac:dyDescent="0.25">
      <c r="A15" t="s">
        <v>37</v>
      </c>
      <c r="B15" t="s">
        <v>52</v>
      </c>
      <c r="C15" t="s">
        <v>47</v>
      </c>
      <c r="D15">
        <v>254</v>
      </c>
      <c r="P15">
        <v>3</v>
      </c>
      <c r="Q15">
        <v>3</v>
      </c>
      <c r="R15">
        <v>49</v>
      </c>
      <c r="S15">
        <v>42</v>
      </c>
      <c r="T15">
        <v>11</v>
      </c>
      <c r="U15">
        <v>55</v>
      </c>
      <c r="V15">
        <v>97</v>
      </c>
      <c r="W15">
        <v>108</v>
      </c>
      <c r="X15">
        <v>21.7</v>
      </c>
      <c r="Y15">
        <v>38.200000000000003</v>
      </c>
      <c r="Z15">
        <v>42.5</v>
      </c>
    </row>
    <row r="16" spans="1:26" x14ac:dyDescent="0.25">
      <c r="A16" t="s">
        <v>38</v>
      </c>
      <c r="B16" t="s">
        <v>52</v>
      </c>
      <c r="C16" t="s">
        <v>47</v>
      </c>
      <c r="D16">
        <v>203</v>
      </c>
      <c r="R16">
        <v>1</v>
      </c>
      <c r="S16">
        <v>42</v>
      </c>
      <c r="T16">
        <v>30</v>
      </c>
      <c r="U16">
        <v>43</v>
      </c>
      <c r="V16">
        <v>73</v>
      </c>
      <c r="X16">
        <v>21.2</v>
      </c>
      <c r="Y16">
        <v>36</v>
      </c>
    </row>
    <row r="17" spans="1:26" x14ac:dyDescent="0.25">
      <c r="A17" t="s">
        <v>39</v>
      </c>
      <c r="B17" t="s">
        <v>52</v>
      </c>
      <c r="C17" t="s">
        <v>47</v>
      </c>
      <c r="D17">
        <v>195</v>
      </c>
      <c r="R17">
        <v>2</v>
      </c>
      <c r="S17">
        <v>4</v>
      </c>
      <c r="T17">
        <v>43</v>
      </c>
      <c r="U17">
        <v>49</v>
      </c>
      <c r="X17">
        <v>25.1</v>
      </c>
    </row>
    <row r="18" spans="1:26" x14ac:dyDescent="0.25">
      <c r="A18" t="s">
        <v>40</v>
      </c>
      <c r="B18" t="s">
        <v>52</v>
      </c>
      <c r="C18" t="s">
        <v>47</v>
      </c>
      <c r="D18">
        <v>192</v>
      </c>
      <c r="T18">
        <v>3</v>
      </c>
    </row>
    <row r="19" spans="1:26" x14ac:dyDescent="0.25">
      <c r="A19" t="s">
        <v>41</v>
      </c>
      <c r="B19" t="s">
        <v>52</v>
      </c>
      <c r="C19" t="s">
        <v>47</v>
      </c>
      <c r="D19">
        <v>181</v>
      </c>
    </row>
    <row r="20" spans="1:26" x14ac:dyDescent="0.25">
      <c r="A20" t="s">
        <v>42</v>
      </c>
      <c r="B20" t="s">
        <v>52</v>
      </c>
      <c r="C20" t="s">
        <v>47</v>
      </c>
      <c r="D20">
        <v>163</v>
      </c>
    </row>
    <row r="21" spans="1:26" x14ac:dyDescent="0.25">
      <c r="A21" t="s">
        <v>43</v>
      </c>
      <c r="B21" t="s">
        <v>52</v>
      </c>
      <c r="C21" t="s">
        <v>47</v>
      </c>
      <c r="D21">
        <v>129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53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52</v>
      </c>
      <c r="C4" t="s">
        <v>49</v>
      </c>
      <c r="D4">
        <v>406</v>
      </c>
      <c r="G4">
        <v>78</v>
      </c>
      <c r="H4">
        <v>99</v>
      </c>
      <c r="I4">
        <v>18</v>
      </c>
      <c r="J4">
        <v>4</v>
      </c>
      <c r="K4">
        <v>3</v>
      </c>
      <c r="M4">
        <v>1</v>
      </c>
      <c r="N4">
        <v>1</v>
      </c>
      <c r="P4">
        <v>1</v>
      </c>
      <c r="Q4">
        <v>1</v>
      </c>
      <c r="U4">
        <v>78</v>
      </c>
      <c r="V4">
        <v>177</v>
      </c>
      <c r="W4">
        <v>195</v>
      </c>
      <c r="X4">
        <v>19.2</v>
      </c>
      <c r="Y4">
        <v>43.6</v>
      </c>
      <c r="Z4">
        <v>48</v>
      </c>
    </row>
    <row r="5" spans="1:26" x14ac:dyDescent="0.25">
      <c r="A5" t="s">
        <v>27</v>
      </c>
      <c r="B5" t="s">
        <v>52</v>
      </c>
      <c r="C5" t="s">
        <v>49</v>
      </c>
      <c r="D5">
        <v>447</v>
      </c>
      <c r="G5">
        <v>1</v>
      </c>
      <c r="H5">
        <v>75</v>
      </c>
      <c r="I5">
        <v>86</v>
      </c>
      <c r="J5">
        <v>26</v>
      </c>
      <c r="K5">
        <v>9</v>
      </c>
      <c r="M5">
        <v>2</v>
      </c>
      <c r="N5">
        <v>1</v>
      </c>
      <c r="O5">
        <v>1</v>
      </c>
      <c r="Q5">
        <v>2</v>
      </c>
      <c r="U5">
        <v>76</v>
      </c>
      <c r="V5">
        <v>162</v>
      </c>
      <c r="W5">
        <v>188</v>
      </c>
      <c r="X5">
        <v>17</v>
      </c>
      <c r="Y5">
        <v>36.200000000000003</v>
      </c>
      <c r="Z5">
        <v>42.1</v>
      </c>
    </row>
    <row r="6" spans="1:26" x14ac:dyDescent="0.25">
      <c r="A6" t="s">
        <v>28</v>
      </c>
      <c r="B6" t="s">
        <v>52</v>
      </c>
      <c r="C6" t="s">
        <v>49</v>
      </c>
      <c r="D6">
        <v>412</v>
      </c>
      <c r="H6">
        <v>1</v>
      </c>
      <c r="I6">
        <v>91</v>
      </c>
      <c r="J6">
        <v>81</v>
      </c>
      <c r="K6">
        <v>20</v>
      </c>
      <c r="L6">
        <v>5</v>
      </c>
      <c r="M6">
        <v>1</v>
      </c>
      <c r="N6">
        <v>1</v>
      </c>
      <c r="O6">
        <v>2</v>
      </c>
      <c r="U6">
        <v>92</v>
      </c>
      <c r="V6">
        <v>173</v>
      </c>
      <c r="W6">
        <v>193</v>
      </c>
      <c r="X6">
        <v>22.3</v>
      </c>
      <c r="Y6">
        <v>42</v>
      </c>
      <c r="Z6">
        <v>46.8</v>
      </c>
    </row>
    <row r="7" spans="1:26" x14ac:dyDescent="0.25">
      <c r="A7" t="s">
        <v>29</v>
      </c>
      <c r="B7" t="s">
        <v>52</v>
      </c>
      <c r="C7" t="s">
        <v>49</v>
      </c>
      <c r="D7">
        <v>451</v>
      </c>
      <c r="I7">
        <v>3</v>
      </c>
      <c r="J7">
        <v>102</v>
      </c>
      <c r="K7">
        <v>85</v>
      </c>
      <c r="L7">
        <v>24</v>
      </c>
      <c r="M7">
        <v>2</v>
      </c>
      <c r="N7">
        <v>2</v>
      </c>
      <c r="O7">
        <v>2</v>
      </c>
      <c r="P7">
        <v>1</v>
      </c>
      <c r="Q7">
        <v>1</v>
      </c>
      <c r="R7">
        <v>1</v>
      </c>
      <c r="T7">
        <v>2</v>
      </c>
      <c r="U7">
        <v>105</v>
      </c>
      <c r="V7">
        <v>190</v>
      </c>
      <c r="W7">
        <v>214</v>
      </c>
      <c r="X7">
        <v>23.3</v>
      </c>
      <c r="Y7">
        <v>42.1</v>
      </c>
      <c r="Z7">
        <v>47.5</v>
      </c>
    </row>
    <row r="8" spans="1:26" x14ac:dyDescent="0.25">
      <c r="A8" t="s">
        <v>30</v>
      </c>
      <c r="B8" t="s">
        <v>52</v>
      </c>
      <c r="C8" t="s">
        <v>49</v>
      </c>
      <c r="D8">
        <v>440</v>
      </c>
      <c r="J8">
        <v>3</v>
      </c>
      <c r="K8">
        <v>103</v>
      </c>
      <c r="L8">
        <v>84</v>
      </c>
      <c r="M8">
        <v>14</v>
      </c>
      <c r="N8">
        <v>7</v>
      </c>
      <c r="O8">
        <v>2</v>
      </c>
      <c r="P8">
        <v>1</v>
      </c>
      <c r="Q8">
        <v>1</v>
      </c>
      <c r="U8">
        <v>106</v>
      </c>
      <c r="V8">
        <v>190</v>
      </c>
      <c r="W8">
        <v>204</v>
      </c>
      <c r="X8">
        <v>24.1</v>
      </c>
      <c r="Y8">
        <v>43.2</v>
      </c>
      <c r="Z8">
        <v>46.4</v>
      </c>
    </row>
    <row r="9" spans="1:26" x14ac:dyDescent="0.25">
      <c r="A9" t="s">
        <v>31</v>
      </c>
      <c r="B9" t="s">
        <v>52</v>
      </c>
      <c r="C9" t="s">
        <v>49</v>
      </c>
      <c r="D9">
        <v>480</v>
      </c>
      <c r="K9">
        <v>3</v>
      </c>
      <c r="L9">
        <v>141</v>
      </c>
      <c r="M9">
        <v>80</v>
      </c>
      <c r="N9">
        <v>21</v>
      </c>
      <c r="O9">
        <v>5</v>
      </c>
      <c r="P9">
        <v>1</v>
      </c>
      <c r="Q9">
        <v>4</v>
      </c>
      <c r="S9">
        <v>1</v>
      </c>
      <c r="T9">
        <v>1</v>
      </c>
      <c r="U9">
        <v>144</v>
      </c>
      <c r="V9">
        <v>224</v>
      </c>
      <c r="W9">
        <v>245</v>
      </c>
      <c r="X9">
        <v>30</v>
      </c>
      <c r="Y9">
        <v>46.7</v>
      </c>
      <c r="Z9">
        <v>51</v>
      </c>
    </row>
    <row r="10" spans="1:26" x14ac:dyDescent="0.25">
      <c r="A10" t="s">
        <v>32</v>
      </c>
      <c r="B10" t="s">
        <v>52</v>
      </c>
      <c r="C10" t="s">
        <v>49</v>
      </c>
      <c r="D10">
        <v>547</v>
      </c>
      <c r="K10">
        <v>1</v>
      </c>
      <c r="L10">
        <v>6</v>
      </c>
      <c r="M10">
        <v>129</v>
      </c>
      <c r="N10">
        <v>76</v>
      </c>
      <c r="O10">
        <v>22</v>
      </c>
      <c r="P10">
        <v>7</v>
      </c>
      <c r="Q10">
        <v>4</v>
      </c>
      <c r="R10">
        <v>2</v>
      </c>
      <c r="S10">
        <v>2</v>
      </c>
      <c r="U10">
        <v>136</v>
      </c>
      <c r="V10">
        <v>212</v>
      </c>
      <c r="W10">
        <v>234</v>
      </c>
      <c r="X10">
        <v>24.9</v>
      </c>
      <c r="Y10">
        <v>38.799999999999997</v>
      </c>
      <c r="Z10">
        <v>42.8</v>
      </c>
    </row>
    <row r="11" spans="1:26" x14ac:dyDescent="0.25">
      <c r="A11" t="s">
        <v>33</v>
      </c>
      <c r="B11" t="s">
        <v>52</v>
      </c>
      <c r="C11" t="s">
        <v>49</v>
      </c>
      <c r="D11">
        <v>529</v>
      </c>
      <c r="M11">
        <v>6</v>
      </c>
      <c r="N11">
        <v>114</v>
      </c>
      <c r="O11">
        <v>101</v>
      </c>
      <c r="P11">
        <v>25</v>
      </c>
      <c r="Q11">
        <v>9</v>
      </c>
      <c r="R11">
        <v>6</v>
      </c>
      <c r="S11">
        <v>3</v>
      </c>
      <c r="T11">
        <v>1</v>
      </c>
      <c r="U11">
        <v>120</v>
      </c>
      <c r="V11">
        <v>221</v>
      </c>
      <c r="W11">
        <v>246</v>
      </c>
      <c r="X11">
        <v>22.7</v>
      </c>
      <c r="Y11">
        <v>41.8</v>
      </c>
      <c r="Z11">
        <v>46.5</v>
      </c>
    </row>
    <row r="12" spans="1:26" x14ac:dyDescent="0.25">
      <c r="A12" t="s">
        <v>34</v>
      </c>
      <c r="B12" t="s">
        <v>52</v>
      </c>
      <c r="C12" t="s">
        <v>49</v>
      </c>
      <c r="D12">
        <v>486</v>
      </c>
      <c r="M12">
        <v>1</v>
      </c>
      <c r="N12">
        <v>7</v>
      </c>
      <c r="O12">
        <v>109</v>
      </c>
      <c r="P12">
        <v>67</v>
      </c>
      <c r="Q12">
        <v>25</v>
      </c>
      <c r="R12">
        <v>5</v>
      </c>
      <c r="S12">
        <v>3</v>
      </c>
      <c r="T12">
        <v>4</v>
      </c>
      <c r="U12">
        <v>117</v>
      </c>
      <c r="V12">
        <v>184</v>
      </c>
      <c r="W12">
        <v>209</v>
      </c>
      <c r="X12">
        <v>24.1</v>
      </c>
      <c r="Y12">
        <v>37.9</v>
      </c>
      <c r="Z12">
        <v>43</v>
      </c>
    </row>
    <row r="13" spans="1:26" x14ac:dyDescent="0.25">
      <c r="A13" t="s">
        <v>35</v>
      </c>
      <c r="B13" t="s">
        <v>52</v>
      </c>
      <c r="C13" t="s">
        <v>49</v>
      </c>
      <c r="D13">
        <v>384</v>
      </c>
      <c r="O13">
        <v>10</v>
      </c>
      <c r="P13">
        <v>102</v>
      </c>
      <c r="Q13">
        <v>51</v>
      </c>
      <c r="R13">
        <v>16</v>
      </c>
      <c r="S13">
        <v>7</v>
      </c>
      <c r="T13">
        <v>4</v>
      </c>
      <c r="U13">
        <v>112</v>
      </c>
      <c r="V13">
        <v>163</v>
      </c>
      <c r="W13">
        <v>179</v>
      </c>
      <c r="X13">
        <v>29.2</v>
      </c>
      <c r="Y13">
        <v>42.4</v>
      </c>
      <c r="Z13">
        <v>46.6</v>
      </c>
    </row>
    <row r="14" spans="1:26" x14ac:dyDescent="0.25">
      <c r="A14" t="s">
        <v>36</v>
      </c>
      <c r="B14" t="s">
        <v>52</v>
      </c>
      <c r="C14" t="s">
        <v>49</v>
      </c>
      <c r="D14">
        <v>410</v>
      </c>
      <c r="P14">
        <v>5</v>
      </c>
      <c r="Q14">
        <v>108</v>
      </c>
      <c r="R14">
        <v>47</v>
      </c>
      <c r="S14">
        <v>24</v>
      </c>
      <c r="T14">
        <v>12</v>
      </c>
      <c r="U14">
        <v>113</v>
      </c>
      <c r="V14">
        <v>160</v>
      </c>
      <c r="W14">
        <v>184</v>
      </c>
      <c r="X14">
        <v>27.6</v>
      </c>
      <c r="Y14">
        <v>39</v>
      </c>
      <c r="Z14">
        <v>44.9</v>
      </c>
    </row>
    <row r="15" spans="1:26" x14ac:dyDescent="0.25">
      <c r="A15" t="s">
        <v>37</v>
      </c>
      <c r="B15" t="s">
        <v>52</v>
      </c>
      <c r="C15" t="s">
        <v>49</v>
      </c>
      <c r="D15">
        <v>468</v>
      </c>
      <c r="P15">
        <v>2</v>
      </c>
      <c r="Q15">
        <v>18</v>
      </c>
      <c r="R15">
        <v>123</v>
      </c>
      <c r="S15">
        <v>83</v>
      </c>
      <c r="T15">
        <v>17</v>
      </c>
      <c r="U15">
        <v>143</v>
      </c>
      <c r="V15">
        <v>226</v>
      </c>
      <c r="W15">
        <v>243</v>
      </c>
      <c r="X15">
        <v>30.6</v>
      </c>
      <c r="Y15">
        <v>48.3</v>
      </c>
      <c r="Z15">
        <v>51.9</v>
      </c>
    </row>
    <row r="16" spans="1:26" x14ac:dyDescent="0.25">
      <c r="A16" t="s">
        <v>38</v>
      </c>
      <c r="B16" t="s">
        <v>52</v>
      </c>
      <c r="C16" t="s">
        <v>49</v>
      </c>
      <c r="D16">
        <v>427</v>
      </c>
      <c r="R16">
        <v>19</v>
      </c>
      <c r="S16">
        <v>123</v>
      </c>
      <c r="T16">
        <v>55</v>
      </c>
      <c r="U16">
        <v>142</v>
      </c>
      <c r="V16">
        <v>197</v>
      </c>
      <c r="X16">
        <v>33.299999999999997</v>
      </c>
      <c r="Y16">
        <v>46.1</v>
      </c>
    </row>
    <row r="17" spans="1:26" x14ac:dyDescent="0.25">
      <c r="A17" t="s">
        <v>39</v>
      </c>
      <c r="B17" t="s">
        <v>52</v>
      </c>
      <c r="C17" t="s">
        <v>49</v>
      </c>
      <c r="D17">
        <v>353</v>
      </c>
      <c r="R17">
        <v>2</v>
      </c>
      <c r="S17">
        <v>19</v>
      </c>
      <c r="T17">
        <v>98</v>
      </c>
      <c r="U17">
        <v>119</v>
      </c>
      <c r="X17">
        <v>33.700000000000003</v>
      </c>
    </row>
    <row r="18" spans="1:26" x14ac:dyDescent="0.25">
      <c r="A18" t="s">
        <v>40</v>
      </c>
      <c r="B18" t="s">
        <v>52</v>
      </c>
      <c r="C18" t="s">
        <v>49</v>
      </c>
      <c r="D18">
        <v>373</v>
      </c>
      <c r="S18">
        <v>1</v>
      </c>
      <c r="T18">
        <v>12</v>
      </c>
    </row>
    <row r="19" spans="1:26" x14ac:dyDescent="0.25">
      <c r="A19" t="s">
        <v>41</v>
      </c>
      <c r="B19" t="s">
        <v>52</v>
      </c>
      <c r="C19" t="s">
        <v>49</v>
      </c>
      <c r="D19">
        <v>372</v>
      </c>
      <c r="T19">
        <v>1</v>
      </c>
    </row>
    <row r="20" spans="1:26" x14ac:dyDescent="0.25">
      <c r="A20" t="s">
        <v>42</v>
      </c>
      <c r="B20" t="s">
        <v>52</v>
      </c>
      <c r="C20" t="s">
        <v>49</v>
      </c>
      <c r="D20">
        <v>319</v>
      </c>
    </row>
    <row r="21" spans="1:26" x14ac:dyDescent="0.25">
      <c r="A21" t="s">
        <v>43</v>
      </c>
      <c r="B21" t="s">
        <v>52</v>
      </c>
      <c r="C21" t="s">
        <v>49</v>
      </c>
      <c r="D21">
        <v>276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12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53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55</v>
      </c>
      <c r="C4" t="s">
        <v>47</v>
      </c>
      <c r="D4">
        <v>43</v>
      </c>
      <c r="E4">
        <v>1</v>
      </c>
      <c r="F4">
        <v>1</v>
      </c>
      <c r="G4">
        <v>7</v>
      </c>
      <c r="H4">
        <v>4</v>
      </c>
      <c r="I4">
        <v>3</v>
      </c>
      <c r="J4">
        <v>1</v>
      </c>
      <c r="R4">
        <v>1</v>
      </c>
      <c r="U4">
        <v>9</v>
      </c>
      <c r="V4">
        <v>13</v>
      </c>
      <c r="W4">
        <v>16</v>
      </c>
      <c r="X4">
        <v>20.9</v>
      </c>
      <c r="Y4">
        <v>30.2</v>
      </c>
      <c r="Z4">
        <v>37.200000000000003</v>
      </c>
    </row>
    <row r="5" spans="1:26" x14ac:dyDescent="0.25">
      <c r="A5" t="s">
        <v>27</v>
      </c>
      <c r="B5" t="s">
        <v>55</v>
      </c>
      <c r="C5" t="s">
        <v>47</v>
      </c>
      <c r="D5">
        <v>28</v>
      </c>
      <c r="H5">
        <v>4</v>
      </c>
      <c r="I5">
        <v>1</v>
      </c>
      <c r="K5">
        <v>1</v>
      </c>
      <c r="M5">
        <v>1</v>
      </c>
      <c r="U5">
        <v>4</v>
      </c>
      <c r="V5">
        <v>5</v>
      </c>
      <c r="W5">
        <v>5</v>
      </c>
      <c r="X5">
        <v>14.3</v>
      </c>
      <c r="Y5">
        <v>17.899999999999999</v>
      </c>
      <c r="Z5">
        <v>17.899999999999999</v>
      </c>
    </row>
    <row r="6" spans="1:26" x14ac:dyDescent="0.25">
      <c r="A6" t="s">
        <v>28</v>
      </c>
      <c r="B6" t="s">
        <v>55</v>
      </c>
      <c r="C6" t="s">
        <v>47</v>
      </c>
      <c r="D6">
        <v>32</v>
      </c>
      <c r="H6">
        <v>2</v>
      </c>
      <c r="I6">
        <v>6</v>
      </c>
      <c r="J6">
        <v>6</v>
      </c>
      <c r="K6">
        <v>2</v>
      </c>
      <c r="L6">
        <v>1</v>
      </c>
      <c r="N6">
        <v>1</v>
      </c>
      <c r="U6">
        <v>8</v>
      </c>
      <c r="V6">
        <v>14</v>
      </c>
      <c r="W6">
        <v>16</v>
      </c>
      <c r="X6">
        <v>25</v>
      </c>
      <c r="Y6">
        <v>43.8</v>
      </c>
      <c r="Z6">
        <v>50</v>
      </c>
    </row>
    <row r="7" spans="1:26" x14ac:dyDescent="0.25">
      <c r="A7" t="s">
        <v>29</v>
      </c>
      <c r="B7" t="s">
        <v>55</v>
      </c>
      <c r="C7" t="s">
        <v>47</v>
      </c>
      <c r="D7">
        <v>67</v>
      </c>
      <c r="I7">
        <v>1</v>
      </c>
      <c r="J7">
        <v>7</v>
      </c>
      <c r="K7">
        <v>14</v>
      </c>
      <c r="L7">
        <v>3</v>
      </c>
      <c r="M7">
        <v>2</v>
      </c>
      <c r="U7">
        <v>8</v>
      </c>
      <c r="V7">
        <v>22</v>
      </c>
      <c r="W7">
        <v>25</v>
      </c>
      <c r="X7">
        <v>11.9</v>
      </c>
      <c r="Y7">
        <v>32.799999999999997</v>
      </c>
      <c r="Z7">
        <v>37.299999999999997</v>
      </c>
    </row>
    <row r="8" spans="1:26" x14ac:dyDescent="0.25">
      <c r="A8" t="s">
        <v>30</v>
      </c>
      <c r="B8" t="s">
        <v>55</v>
      </c>
      <c r="C8" t="s">
        <v>47</v>
      </c>
      <c r="D8">
        <v>57</v>
      </c>
      <c r="I8">
        <v>2</v>
      </c>
      <c r="J8">
        <v>3</v>
      </c>
      <c r="K8">
        <v>6</v>
      </c>
      <c r="L8">
        <v>11</v>
      </c>
      <c r="M8">
        <v>2</v>
      </c>
      <c r="N8">
        <v>1</v>
      </c>
      <c r="O8">
        <v>1</v>
      </c>
      <c r="U8">
        <v>11</v>
      </c>
      <c r="V8">
        <v>22</v>
      </c>
      <c r="W8">
        <v>24</v>
      </c>
      <c r="X8">
        <v>19.3</v>
      </c>
      <c r="Y8">
        <v>38.6</v>
      </c>
      <c r="Z8">
        <v>42.1</v>
      </c>
    </row>
    <row r="9" spans="1:26" x14ac:dyDescent="0.25">
      <c r="A9" t="s">
        <v>31</v>
      </c>
      <c r="B9" t="s">
        <v>55</v>
      </c>
      <c r="C9" t="s">
        <v>47</v>
      </c>
      <c r="D9">
        <v>57</v>
      </c>
      <c r="K9">
        <v>1</v>
      </c>
      <c r="L9">
        <v>8</v>
      </c>
      <c r="M9">
        <v>6</v>
      </c>
      <c r="N9">
        <v>2</v>
      </c>
      <c r="O9">
        <v>1</v>
      </c>
      <c r="U9">
        <v>9</v>
      </c>
      <c r="V9">
        <v>15</v>
      </c>
      <c r="W9">
        <v>17</v>
      </c>
      <c r="X9">
        <v>15.8</v>
      </c>
      <c r="Y9">
        <v>26.3</v>
      </c>
      <c r="Z9">
        <v>29.8</v>
      </c>
    </row>
    <row r="10" spans="1:26" x14ac:dyDescent="0.25">
      <c r="A10" t="s">
        <v>32</v>
      </c>
      <c r="B10" t="s">
        <v>55</v>
      </c>
      <c r="C10" t="s">
        <v>47</v>
      </c>
      <c r="D10">
        <v>55</v>
      </c>
      <c r="M10">
        <v>5</v>
      </c>
      <c r="N10">
        <v>13</v>
      </c>
      <c r="O10">
        <v>1</v>
      </c>
      <c r="P10">
        <v>1</v>
      </c>
      <c r="Q10">
        <v>1</v>
      </c>
      <c r="T10">
        <v>1</v>
      </c>
      <c r="U10">
        <v>5</v>
      </c>
      <c r="V10">
        <v>18</v>
      </c>
      <c r="W10">
        <v>19</v>
      </c>
      <c r="X10">
        <v>9.1</v>
      </c>
      <c r="Y10">
        <v>32.700000000000003</v>
      </c>
      <c r="Z10">
        <v>34.5</v>
      </c>
    </row>
    <row r="11" spans="1:26" x14ac:dyDescent="0.25">
      <c r="A11" t="s">
        <v>33</v>
      </c>
      <c r="B11" t="s">
        <v>55</v>
      </c>
      <c r="C11" t="s">
        <v>47</v>
      </c>
      <c r="D11">
        <v>59</v>
      </c>
      <c r="M11">
        <v>1</v>
      </c>
      <c r="N11">
        <v>11</v>
      </c>
      <c r="O11">
        <v>15</v>
      </c>
      <c r="P11">
        <v>2</v>
      </c>
      <c r="U11">
        <v>12</v>
      </c>
      <c r="V11">
        <v>27</v>
      </c>
      <c r="W11">
        <v>29</v>
      </c>
      <c r="X11">
        <v>20.3</v>
      </c>
      <c r="Y11">
        <v>45.8</v>
      </c>
      <c r="Z11">
        <v>49.2</v>
      </c>
    </row>
    <row r="12" spans="1:26" x14ac:dyDescent="0.25">
      <c r="A12" t="s">
        <v>34</v>
      </c>
      <c r="B12" t="s">
        <v>55</v>
      </c>
      <c r="C12" t="s">
        <v>47</v>
      </c>
      <c r="D12">
        <v>108</v>
      </c>
      <c r="M12">
        <v>1</v>
      </c>
      <c r="N12">
        <v>3</v>
      </c>
      <c r="O12">
        <v>13</v>
      </c>
      <c r="P12">
        <v>14</v>
      </c>
      <c r="Q12">
        <v>6</v>
      </c>
      <c r="R12">
        <v>1</v>
      </c>
      <c r="S12">
        <v>2</v>
      </c>
      <c r="U12">
        <v>17</v>
      </c>
      <c r="V12">
        <v>31</v>
      </c>
      <c r="W12">
        <v>37</v>
      </c>
      <c r="X12">
        <v>15.7</v>
      </c>
      <c r="Y12">
        <v>28.7</v>
      </c>
      <c r="Z12">
        <v>34.299999999999997</v>
      </c>
    </row>
    <row r="13" spans="1:26" x14ac:dyDescent="0.25">
      <c r="A13" t="s">
        <v>35</v>
      </c>
      <c r="B13" t="s">
        <v>55</v>
      </c>
      <c r="C13" t="s">
        <v>47</v>
      </c>
      <c r="D13">
        <v>90</v>
      </c>
      <c r="O13">
        <v>1</v>
      </c>
      <c r="P13">
        <v>8</v>
      </c>
      <c r="Q13">
        <v>13</v>
      </c>
      <c r="R13">
        <v>3</v>
      </c>
      <c r="T13">
        <v>2</v>
      </c>
      <c r="U13">
        <v>9</v>
      </c>
      <c r="V13">
        <v>22</v>
      </c>
      <c r="W13">
        <v>25</v>
      </c>
      <c r="X13">
        <v>10</v>
      </c>
      <c r="Y13">
        <v>24.4</v>
      </c>
      <c r="Z13">
        <v>27.8</v>
      </c>
    </row>
    <row r="14" spans="1:26" x14ac:dyDescent="0.25">
      <c r="A14" t="s">
        <v>36</v>
      </c>
      <c r="B14" t="s">
        <v>55</v>
      </c>
      <c r="C14" t="s">
        <v>47</v>
      </c>
      <c r="D14">
        <v>83</v>
      </c>
      <c r="P14">
        <v>3</v>
      </c>
      <c r="Q14">
        <v>10</v>
      </c>
      <c r="R14">
        <v>17</v>
      </c>
      <c r="S14">
        <v>6</v>
      </c>
      <c r="T14">
        <v>1</v>
      </c>
      <c r="U14">
        <v>13</v>
      </c>
      <c r="V14">
        <v>30</v>
      </c>
      <c r="W14">
        <v>36</v>
      </c>
      <c r="X14">
        <v>15.7</v>
      </c>
      <c r="Y14">
        <v>36.1</v>
      </c>
      <c r="Z14">
        <v>43.4</v>
      </c>
    </row>
    <row r="15" spans="1:26" x14ac:dyDescent="0.25">
      <c r="A15" t="s">
        <v>37</v>
      </c>
      <c r="B15" t="s">
        <v>55</v>
      </c>
      <c r="C15" t="s">
        <v>47</v>
      </c>
      <c r="D15">
        <v>82</v>
      </c>
      <c r="Q15">
        <v>1</v>
      </c>
      <c r="R15">
        <v>14</v>
      </c>
      <c r="S15">
        <v>13</v>
      </c>
      <c r="T15">
        <v>3</v>
      </c>
      <c r="U15">
        <v>15</v>
      </c>
      <c r="V15">
        <v>28</v>
      </c>
      <c r="W15">
        <v>31</v>
      </c>
      <c r="X15">
        <v>18.3</v>
      </c>
      <c r="Y15">
        <v>34.1</v>
      </c>
      <c r="Z15">
        <v>37.799999999999997</v>
      </c>
    </row>
    <row r="16" spans="1:26" x14ac:dyDescent="0.25">
      <c r="A16" t="s">
        <v>38</v>
      </c>
      <c r="B16" t="s">
        <v>55</v>
      </c>
      <c r="C16" t="s">
        <v>47</v>
      </c>
      <c r="D16">
        <v>88</v>
      </c>
      <c r="R16">
        <v>1</v>
      </c>
      <c r="S16">
        <v>12</v>
      </c>
      <c r="T16">
        <v>17</v>
      </c>
      <c r="U16">
        <v>13</v>
      </c>
      <c r="V16">
        <v>30</v>
      </c>
      <c r="X16">
        <v>14.8</v>
      </c>
      <c r="Y16">
        <v>34.1</v>
      </c>
    </row>
    <row r="17" spans="1:26" x14ac:dyDescent="0.25">
      <c r="A17" t="s">
        <v>39</v>
      </c>
      <c r="B17" t="s">
        <v>55</v>
      </c>
      <c r="C17" t="s">
        <v>47</v>
      </c>
      <c r="D17">
        <v>65</v>
      </c>
      <c r="T17">
        <v>15</v>
      </c>
      <c r="U17">
        <v>15</v>
      </c>
      <c r="X17">
        <v>23.1</v>
      </c>
    </row>
    <row r="18" spans="1:26" x14ac:dyDescent="0.25">
      <c r="A18" t="s">
        <v>40</v>
      </c>
      <c r="B18" t="s">
        <v>55</v>
      </c>
      <c r="C18" t="s">
        <v>47</v>
      </c>
      <c r="D18">
        <v>66</v>
      </c>
      <c r="T18">
        <v>1</v>
      </c>
    </row>
    <row r="19" spans="1:26" x14ac:dyDescent="0.25">
      <c r="A19" t="s">
        <v>41</v>
      </c>
      <c r="B19" t="s">
        <v>55</v>
      </c>
      <c r="C19" t="s">
        <v>47</v>
      </c>
      <c r="D19">
        <v>69</v>
      </c>
    </row>
    <row r="20" spans="1:26" x14ac:dyDescent="0.25">
      <c r="A20" t="s">
        <v>42</v>
      </c>
      <c r="B20" t="s">
        <v>55</v>
      </c>
      <c r="C20" t="s">
        <v>47</v>
      </c>
      <c r="D20">
        <v>63</v>
      </c>
    </row>
    <row r="21" spans="1:26" x14ac:dyDescent="0.25">
      <c r="A21" t="s">
        <v>43</v>
      </c>
      <c r="B21" t="s">
        <v>55</v>
      </c>
      <c r="C21" t="s">
        <v>47</v>
      </c>
      <c r="D21">
        <v>34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1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46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36</v>
      </c>
      <c r="B4" t="s">
        <v>51</v>
      </c>
      <c r="C4">
        <v>1</v>
      </c>
    </row>
    <row r="5" spans="1:25" x14ac:dyDescent="0.25">
      <c r="A5" t="s">
        <v>39</v>
      </c>
      <c r="B5" t="s">
        <v>51</v>
      </c>
      <c r="C5">
        <v>17</v>
      </c>
      <c r="R5">
        <v>2</v>
      </c>
      <c r="S5">
        <v>5</v>
      </c>
      <c r="T5">
        <v>7</v>
      </c>
      <c r="W5">
        <v>41.2</v>
      </c>
    </row>
    <row r="6" spans="1:25" x14ac:dyDescent="0.25">
      <c r="A6" t="s">
        <v>40</v>
      </c>
      <c r="B6" t="s">
        <v>51</v>
      </c>
      <c r="C6">
        <v>25</v>
      </c>
    </row>
    <row r="7" spans="1:25" x14ac:dyDescent="0.25">
      <c r="A7" t="s">
        <v>41</v>
      </c>
      <c r="B7" t="s">
        <v>51</v>
      </c>
      <c r="C7">
        <v>9</v>
      </c>
    </row>
    <row r="8" spans="1:25" x14ac:dyDescent="0.25">
      <c r="A8" t="s">
        <v>42</v>
      </c>
      <c r="B8" t="s">
        <v>51</v>
      </c>
      <c r="C8">
        <v>12</v>
      </c>
    </row>
    <row r="9" spans="1:25" x14ac:dyDescent="0.25">
      <c r="A9" t="s">
        <v>43</v>
      </c>
      <c r="B9" t="s">
        <v>51</v>
      </c>
      <c r="C9">
        <v>4</v>
      </c>
    </row>
    <row r="10" spans="1:25" x14ac:dyDescent="0.25">
      <c r="A10" s="4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5" t="str">
        <f>HYPERLINK("#Contents!A1", "Return to Contents")</f>
        <v>Return to Contents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Z23"/>
  <sheetViews>
    <sheetView workbookViewId="0"/>
  </sheetViews>
  <sheetFormatPr defaultColWidth="11.42578125" defaultRowHeight="15" x14ac:dyDescent="0.25"/>
  <cols>
    <col min="1" max="1" width="40.7109375" customWidth="1"/>
    <col min="2" max="2" width="12.7109375" customWidth="1"/>
    <col min="3" max="3" width="3.7109375" customWidth="1"/>
    <col min="4" max="4" width="12.7109375" customWidth="1"/>
    <col min="5" max="20" width="11.7109375" customWidth="1"/>
    <col min="21" max="22" width="15.7109375" customWidth="1"/>
    <col min="23" max="23" width="14.7109375" customWidth="1"/>
    <col min="24" max="25" width="18.7109375" customWidth="1"/>
    <col min="26" max="26" width="17.7109375" customWidth="1"/>
    <col min="27" max="100" width="9.140625" customWidth="1"/>
  </cols>
  <sheetData>
    <row r="1" spans="1:26" x14ac:dyDescent="0.25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3" t="s">
        <v>2</v>
      </c>
      <c r="B3" s="3" t="s">
        <v>53</v>
      </c>
      <c r="C3" s="3" t="s">
        <v>46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t="s">
        <v>26</v>
      </c>
      <c r="B4" t="s">
        <v>55</v>
      </c>
      <c r="C4" t="s">
        <v>49</v>
      </c>
      <c r="D4">
        <v>42</v>
      </c>
      <c r="G4">
        <v>6</v>
      </c>
      <c r="H4">
        <v>11</v>
      </c>
      <c r="I4">
        <v>1</v>
      </c>
      <c r="J4">
        <v>1</v>
      </c>
      <c r="U4">
        <v>6</v>
      </c>
      <c r="V4">
        <v>17</v>
      </c>
      <c r="W4">
        <v>18</v>
      </c>
      <c r="X4">
        <v>14.3</v>
      </c>
      <c r="Y4">
        <v>40.5</v>
      </c>
      <c r="Z4">
        <v>42.9</v>
      </c>
    </row>
    <row r="5" spans="1:26" x14ac:dyDescent="0.25">
      <c r="A5" t="s">
        <v>27</v>
      </c>
      <c r="B5" t="s">
        <v>55</v>
      </c>
      <c r="C5" t="s">
        <v>49</v>
      </c>
      <c r="D5">
        <v>65</v>
      </c>
      <c r="F5">
        <v>1</v>
      </c>
      <c r="H5">
        <v>19</v>
      </c>
      <c r="I5">
        <v>9</v>
      </c>
      <c r="J5">
        <v>1</v>
      </c>
      <c r="U5">
        <v>20</v>
      </c>
      <c r="V5">
        <v>29</v>
      </c>
      <c r="W5">
        <v>30</v>
      </c>
      <c r="X5">
        <v>30.8</v>
      </c>
      <c r="Y5">
        <v>44.6</v>
      </c>
      <c r="Z5">
        <v>46.2</v>
      </c>
    </row>
    <row r="6" spans="1:26" x14ac:dyDescent="0.25">
      <c r="A6" t="s">
        <v>28</v>
      </c>
      <c r="B6" t="s">
        <v>55</v>
      </c>
      <c r="C6" t="s">
        <v>49</v>
      </c>
      <c r="D6">
        <v>76</v>
      </c>
      <c r="H6">
        <v>1</v>
      </c>
      <c r="I6">
        <v>17</v>
      </c>
      <c r="J6">
        <v>5</v>
      </c>
      <c r="K6">
        <v>2</v>
      </c>
      <c r="L6">
        <v>1</v>
      </c>
      <c r="R6">
        <v>1</v>
      </c>
      <c r="U6">
        <v>18</v>
      </c>
      <c r="V6">
        <v>23</v>
      </c>
      <c r="W6">
        <v>25</v>
      </c>
      <c r="X6">
        <v>23.7</v>
      </c>
      <c r="Y6">
        <v>30.3</v>
      </c>
      <c r="Z6">
        <v>32.9</v>
      </c>
    </row>
    <row r="7" spans="1:26" x14ac:dyDescent="0.25">
      <c r="A7" t="s">
        <v>29</v>
      </c>
      <c r="B7" t="s">
        <v>55</v>
      </c>
      <c r="C7" t="s">
        <v>49</v>
      </c>
      <c r="D7">
        <v>76</v>
      </c>
      <c r="H7">
        <v>3</v>
      </c>
      <c r="J7">
        <v>22</v>
      </c>
      <c r="K7">
        <v>11</v>
      </c>
      <c r="U7">
        <v>25</v>
      </c>
      <c r="V7">
        <v>36</v>
      </c>
      <c r="X7">
        <v>32.9</v>
      </c>
      <c r="Y7">
        <v>47.4</v>
      </c>
    </row>
    <row r="8" spans="1:26" x14ac:dyDescent="0.25">
      <c r="A8" t="s">
        <v>30</v>
      </c>
      <c r="B8" t="s">
        <v>55</v>
      </c>
      <c r="C8" t="s">
        <v>49</v>
      </c>
      <c r="D8">
        <v>84</v>
      </c>
      <c r="I8">
        <v>1</v>
      </c>
      <c r="J8">
        <v>6</v>
      </c>
      <c r="K8">
        <v>26</v>
      </c>
      <c r="L8">
        <v>13</v>
      </c>
      <c r="N8">
        <v>1</v>
      </c>
      <c r="O8">
        <v>1</v>
      </c>
      <c r="R8">
        <v>1</v>
      </c>
      <c r="U8">
        <v>33</v>
      </c>
      <c r="V8">
        <v>46</v>
      </c>
      <c r="W8">
        <v>46</v>
      </c>
      <c r="X8">
        <v>39.299999999999997</v>
      </c>
      <c r="Y8">
        <v>54.8</v>
      </c>
      <c r="Z8">
        <v>54.8</v>
      </c>
    </row>
    <row r="9" spans="1:26" x14ac:dyDescent="0.25">
      <c r="A9" t="s">
        <v>31</v>
      </c>
      <c r="B9" t="s">
        <v>55</v>
      </c>
      <c r="C9" t="s">
        <v>49</v>
      </c>
      <c r="D9">
        <v>73</v>
      </c>
      <c r="K9">
        <v>2</v>
      </c>
      <c r="L9">
        <v>26</v>
      </c>
      <c r="M9">
        <v>11</v>
      </c>
      <c r="O9">
        <v>1</v>
      </c>
      <c r="U9">
        <v>28</v>
      </c>
      <c r="V9">
        <v>39</v>
      </c>
      <c r="W9">
        <v>39</v>
      </c>
      <c r="X9">
        <v>38.4</v>
      </c>
      <c r="Y9">
        <v>53.4</v>
      </c>
      <c r="Z9">
        <v>53.4</v>
      </c>
    </row>
    <row r="10" spans="1:26" x14ac:dyDescent="0.25">
      <c r="A10" t="s">
        <v>32</v>
      </c>
      <c r="B10" t="s">
        <v>55</v>
      </c>
      <c r="C10" t="s">
        <v>49</v>
      </c>
      <c r="D10">
        <v>89</v>
      </c>
      <c r="L10">
        <v>2</v>
      </c>
      <c r="M10">
        <v>21</v>
      </c>
      <c r="N10">
        <v>16</v>
      </c>
      <c r="O10">
        <v>2</v>
      </c>
      <c r="R10">
        <v>2</v>
      </c>
      <c r="T10">
        <v>1</v>
      </c>
      <c r="U10">
        <v>23</v>
      </c>
      <c r="V10">
        <v>39</v>
      </c>
      <c r="W10">
        <v>41</v>
      </c>
      <c r="X10">
        <v>25.8</v>
      </c>
      <c r="Y10">
        <v>43.8</v>
      </c>
      <c r="Z10">
        <v>46.1</v>
      </c>
    </row>
    <row r="11" spans="1:26" x14ac:dyDescent="0.25">
      <c r="A11" t="s">
        <v>33</v>
      </c>
      <c r="B11" t="s">
        <v>55</v>
      </c>
      <c r="C11" t="s">
        <v>49</v>
      </c>
      <c r="D11">
        <v>71</v>
      </c>
      <c r="L11">
        <v>1</v>
      </c>
      <c r="M11">
        <v>2</v>
      </c>
      <c r="N11">
        <v>21</v>
      </c>
      <c r="O11">
        <v>9</v>
      </c>
      <c r="P11">
        <v>5</v>
      </c>
      <c r="Q11">
        <v>1</v>
      </c>
      <c r="U11">
        <v>24</v>
      </c>
      <c r="V11">
        <v>33</v>
      </c>
      <c r="W11">
        <v>38</v>
      </c>
      <c r="X11">
        <v>33.799999999999997</v>
      </c>
      <c r="Y11">
        <v>46.5</v>
      </c>
      <c r="Z11">
        <v>53.5</v>
      </c>
    </row>
    <row r="12" spans="1:26" x14ac:dyDescent="0.25">
      <c r="A12" t="s">
        <v>34</v>
      </c>
      <c r="B12" t="s">
        <v>55</v>
      </c>
      <c r="C12" t="s">
        <v>49</v>
      </c>
      <c r="D12">
        <v>104</v>
      </c>
      <c r="M12">
        <v>1</v>
      </c>
      <c r="O12">
        <v>27</v>
      </c>
      <c r="P12">
        <v>16</v>
      </c>
      <c r="Q12">
        <v>4</v>
      </c>
      <c r="R12">
        <v>3</v>
      </c>
      <c r="U12">
        <v>28</v>
      </c>
      <c r="V12">
        <v>44</v>
      </c>
      <c r="W12">
        <v>48</v>
      </c>
      <c r="X12">
        <v>26.9</v>
      </c>
      <c r="Y12">
        <v>42.3</v>
      </c>
      <c r="Z12">
        <v>46.2</v>
      </c>
    </row>
    <row r="13" spans="1:26" x14ac:dyDescent="0.25">
      <c r="A13" t="s">
        <v>35</v>
      </c>
      <c r="B13" t="s">
        <v>55</v>
      </c>
      <c r="C13" t="s">
        <v>49</v>
      </c>
      <c r="D13">
        <v>112</v>
      </c>
      <c r="N13">
        <v>1</v>
      </c>
      <c r="O13">
        <v>2</v>
      </c>
      <c r="P13">
        <v>44</v>
      </c>
      <c r="Q13">
        <v>15</v>
      </c>
      <c r="R13">
        <v>1</v>
      </c>
      <c r="S13">
        <v>2</v>
      </c>
      <c r="U13">
        <v>47</v>
      </c>
      <c r="V13">
        <v>62</v>
      </c>
      <c r="W13">
        <v>63</v>
      </c>
      <c r="X13">
        <v>42</v>
      </c>
      <c r="Y13">
        <v>55.4</v>
      </c>
      <c r="Z13">
        <v>56.3</v>
      </c>
    </row>
    <row r="14" spans="1:26" x14ac:dyDescent="0.25">
      <c r="A14" t="s">
        <v>36</v>
      </c>
      <c r="B14" t="s">
        <v>55</v>
      </c>
      <c r="C14" t="s">
        <v>49</v>
      </c>
      <c r="D14">
        <v>97</v>
      </c>
      <c r="O14">
        <v>1</v>
      </c>
      <c r="P14">
        <v>3</v>
      </c>
      <c r="Q14">
        <v>30</v>
      </c>
      <c r="R14">
        <v>12</v>
      </c>
      <c r="S14">
        <v>2</v>
      </c>
      <c r="T14">
        <v>1</v>
      </c>
      <c r="U14">
        <v>34</v>
      </c>
      <c r="V14">
        <v>46</v>
      </c>
      <c r="W14">
        <v>48</v>
      </c>
      <c r="X14">
        <v>35.1</v>
      </c>
      <c r="Y14">
        <v>47.4</v>
      </c>
      <c r="Z14">
        <v>49.5</v>
      </c>
    </row>
    <row r="15" spans="1:26" x14ac:dyDescent="0.25">
      <c r="A15" t="s">
        <v>37</v>
      </c>
      <c r="B15" t="s">
        <v>55</v>
      </c>
      <c r="C15" t="s">
        <v>49</v>
      </c>
      <c r="D15">
        <v>104</v>
      </c>
      <c r="Q15">
        <v>2</v>
      </c>
      <c r="R15">
        <v>34</v>
      </c>
      <c r="S15">
        <v>14</v>
      </c>
      <c r="T15">
        <v>6</v>
      </c>
      <c r="U15">
        <v>36</v>
      </c>
      <c r="V15">
        <v>50</v>
      </c>
      <c r="W15">
        <v>56</v>
      </c>
      <c r="X15">
        <v>34.6</v>
      </c>
      <c r="Y15">
        <v>48.1</v>
      </c>
      <c r="Z15">
        <v>53.8</v>
      </c>
    </row>
    <row r="16" spans="1:26" x14ac:dyDescent="0.25">
      <c r="A16" t="s">
        <v>38</v>
      </c>
      <c r="B16" t="s">
        <v>55</v>
      </c>
      <c r="C16" t="s">
        <v>49</v>
      </c>
      <c r="D16">
        <v>130</v>
      </c>
      <c r="Q16">
        <v>3</v>
      </c>
      <c r="R16">
        <v>4</v>
      </c>
      <c r="S16">
        <v>48</v>
      </c>
      <c r="T16">
        <v>14</v>
      </c>
      <c r="U16">
        <v>55</v>
      </c>
      <c r="V16">
        <v>69</v>
      </c>
      <c r="X16">
        <v>42.3</v>
      </c>
      <c r="Y16">
        <v>53.1</v>
      </c>
    </row>
    <row r="17" spans="1:26" x14ac:dyDescent="0.25">
      <c r="A17" t="s">
        <v>39</v>
      </c>
      <c r="B17" t="s">
        <v>55</v>
      </c>
      <c r="C17" t="s">
        <v>49</v>
      </c>
      <c r="D17">
        <v>127</v>
      </c>
      <c r="R17">
        <v>1</v>
      </c>
      <c r="S17">
        <v>5</v>
      </c>
      <c r="T17">
        <v>34</v>
      </c>
      <c r="U17">
        <v>40</v>
      </c>
      <c r="X17">
        <v>31.5</v>
      </c>
    </row>
    <row r="18" spans="1:26" x14ac:dyDescent="0.25">
      <c r="A18" t="s">
        <v>40</v>
      </c>
      <c r="B18" t="s">
        <v>55</v>
      </c>
      <c r="C18" t="s">
        <v>49</v>
      </c>
      <c r="D18">
        <v>125</v>
      </c>
      <c r="T18">
        <v>9</v>
      </c>
    </row>
    <row r="19" spans="1:26" x14ac:dyDescent="0.25">
      <c r="A19" t="s">
        <v>41</v>
      </c>
      <c r="B19" t="s">
        <v>55</v>
      </c>
      <c r="C19" t="s">
        <v>49</v>
      </c>
      <c r="D19">
        <v>120</v>
      </c>
      <c r="T19">
        <v>4</v>
      </c>
    </row>
    <row r="20" spans="1:26" x14ac:dyDescent="0.25">
      <c r="A20" t="s">
        <v>42</v>
      </c>
      <c r="B20" t="s">
        <v>55</v>
      </c>
      <c r="C20" t="s">
        <v>49</v>
      </c>
      <c r="D20">
        <v>112</v>
      </c>
    </row>
    <row r="21" spans="1:26" x14ac:dyDescent="0.25">
      <c r="A21" t="s">
        <v>43</v>
      </c>
      <c r="B21" t="s">
        <v>55</v>
      </c>
      <c r="C21" t="s">
        <v>49</v>
      </c>
      <c r="D21">
        <v>76</v>
      </c>
    </row>
    <row r="22" spans="1:26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mergeCells count="1">
    <mergeCell ref="A1:Z1"/>
  </mergeCells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106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107</v>
      </c>
      <c r="C4">
        <v>344</v>
      </c>
      <c r="E4">
        <v>1</v>
      </c>
      <c r="F4">
        <v>62</v>
      </c>
      <c r="G4">
        <v>71</v>
      </c>
      <c r="H4">
        <v>19</v>
      </c>
      <c r="I4">
        <v>5</v>
      </c>
      <c r="J4">
        <v>3</v>
      </c>
      <c r="L4">
        <v>1</v>
      </c>
      <c r="M4">
        <v>1</v>
      </c>
      <c r="Q4">
        <v>2</v>
      </c>
      <c r="R4">
        <v>1</v>
      </c>
      <c r="T4">
        <v>63</v>
      </c>
      <c r="U4">
        <v>134</v>
      </c>
      <c r="V4">
        <v>153</v>
      </c>
      <c r="W4">
        <v>18.3</v>
      </c>
      <c r="X4">
        <v>39</v>
      </c>
      <c r="Y4">
        <v>44.5</v>
      </c>
    </row>
    <row r="5" spans="1:25" x14ac:dyDescent="0.25">
      <c r="A5" t="s">
        <v>27</v>
      </c>
      <c r="B5" t="s">
        <v>107</v>
      </c>
      <c r="C5">
        <v>333</v>
      </c>
      <c r="F5">
        <v>2</v>
      </c>
      <c r="G5">
        <v>48</v>
      </c>
      <c r="H5">
        <v>54</v>
      </c>
      <c r="I5">
        <v>16</v>
      </c>
      <c r="J5">
        <v>11</v>
      </c>
      <c r="K5">
        <v>3</v>
      </c>
      <c r="M5">
        <v>1</v>
      </c>
      <c r="N5">
        <v>2</v>
      </c>
      <c r="P5">
        <v>3</v>
      </c>
      <c r="R5">
        <v>1</v>
      </c>
      <c r="S5">
        <v>1</v>
      </c>
      <c r="T5">
        <v>50</v>
      </c>
      <c r="U5">
        <v>104</v>
      </c>
      <c r="V5">
        <v>120</v>
      </c>
      <c r="W5">
        <v>15</v>
      </c>
      <c r="X5">
        <v>31.2</v>
      </c>
      <c r="Y5">
        <v>36</v>
      </c>
    </row>
    <row r="6" spans="1:25" x14ac:dyDescent="0.25">
      <c r="A6" t="s">
        <v>28</v>
      </c>
      <c r="B6" t="s">
        <v>107</v>
      </c>
      <c r="C6">
        <v>320</v>
      </c>
      <c r="G6">
        <v>2</v>
      </c>
      <c r="H6">
        <v>63</v>
      </c>
      <c r="I6">
        <v>71</v>
      </c>
      <c r="J6">
        <v>14</v>
      </c>
      <c r="K6">
        <v>3</v>
      </c>
      <c r="L6">
        <v>1</v>
      </c>
      <c r="M6">
        <v>2</v>
      </c>
      <c r="O6">
        <v>2</v>
      </c>
      <c r="R6">
        <v>1</v>
      </c>
      <c r="T6">
        <v>65</v>
      </c>
      <c r="U6">
        <v>136</v>
      </c>
      <c r="V6">
        <v>150</v>
      </c>
      <c r="W6">
        <v>20.3</v>
      </c>
      <c r="X6">
        <v>42.5</v>
      </c>
      <c r="Y6">
        <v>46.9</v>
      </c>
    </row>
    <row r="7" spans="1:25" x14ac:dyDescent="0.25">
      <c r="A7" t="s">
        <v>29</v>
      </c>
      <c r="B7" t="s">
        <v>107</v>
      </c>
      <c r="C7">
        <v>354</v>
      </c>
      <c r="I7">
        <v>64</v>
      </c>
      <c r="J7">
        <v>70</v>
      </c>
      <c r="K7">
        <v>24</v>
      </c>
      <c r="L7">
        <v>5</v>
      </c>
      <c r="M7">
        <v>2</v>
      </c>
      <c r="O7">
        <v>1</v>
      </c>
      <c r="P7">
        <v>2</v>
      </c>
      <c r="Q7">
        <v>1</v>
      </c>
      <c r="R7">
        <v>1</v>
      </c>
      <c r="S7">
        <v>2</v>
      </c>
      <c r="T7">
        <v>64</v>
      </c>
      <c r="U7">
        <v>134</v>
      </c>
      <c r="V7">
        <v>158</v>
      </c>
      <c r="W7">
        <v>18.100000000000001</v>
      </c>
      <c r="X7">
        <v>37.9</v>
      </c>
      <c r="Y7">
        <v>44.6</v>
      </c>
    </row>
    <row r="8" spans="1:25" x14ac:dyDescent="0.25">
      <c r="A8" t="s">
        <v>30</v>
      </c>
      <c r="B8" t="s">
        <v>107</v>
      </c>
      <c r="C8">
        <v>350</v>
      </c>
      <c r="I8">
        <v>1</v>
      </c>
      <c r="J8">
        <v>71</v>
      </c>
      <c r="K8">
        <v>71</v>
      </c>
      <c r="L8">
        <v>13</v>
      </c>
      <c r="M8">
        <v>4</v>
      </c>
      <c r="N8">
        <v>2</v>
      </c>
      <c r="O8">
        <v>2</v>
      </c>
      <c r="P8">
        <v>2</v>
      </c>
      <c r="T8">
        <v>72</v>
      </c>
      <c r="U8">
        <v>143</v>
      </c>
      <c r="V8">
        <v>156</v>
      </c>
      <c r="W8">
        <v>20.6</v>
      </c>
      <c r="X8">
        <v>40.9</v>
      </c>
      <c r="Y8">
        <v>44.6</v>
      </c>
    </row>
    <row r="9" spans="1:25" x14ac:dyDescent="0.25">
      <c r="A9" t="s">
        <v>31</v>
      </c>
      <c r="B9" t="s">
        <v>107</v>
      </c>
      <c r="C9">
        <v>371</v>
      </c>
      <c r="J9">
        <v>3</v>
      </c>
      <c r="K9">
        <v>82</v>
      </c>
      <c r="L9">
        <v>61</v>
      </c>
      <c r="M9">
        <v>18</v>
      </c>
      <c r="N9">
        <v>4</v>
      </c>
      <c r="O9">
        <v>4</v>
      </c>
      <c r="P9">
        <v>2</v>
      </c>
      <c r="R9">
        <v>3</v>
      </c>
      <c r="S9">
        <v>2</v>
      </c>
      <c r="T9">
        <v>85</v>
      </c>
      <c r="U9">
        <v>146</v>
      </c>
      <c r="V9">
        <v>164</v>
      </c>
      <c r="W9">
        <v>22.9</v>
      </c>
      <c r="X9">
        <v>39.4</v>
      </c>
      <c r="Y9">
        <v>44.2</v>
      </c>
    </row>
    <row r="10" spans="1:25" x14ac:dyDescent="0.25">
      <c r="A10" t="s">
        <v>32</v>
      </c>
      <c r="B10" t="s">
        <v>107</v>
      </c>
      <c r="C10">
        <v>394</v>
      </c>
      <c r="J10">
        <v>1</v>
      </c>
      <c r="K10">
        <v>2</v>
      </c>
      <c r="L10">
        <v>76</v>
      </c>
      <c r="M10">
        <v>66</v>
      </c>
      <c r="N10">
        <v>17</v>
      </c>
      <c r="O10">
        <v>7</v>
      </c>
      <c r="P10">
        <v>2</v>
      </c>
      <c r="R10">
        <v>2</v>
      </c>
      <c r="S10">
        <v>1</v>
      </c>
      <c r="T10">
        <v>79</v>
      </c>
      <c r="U10">
        <v>145</v>
      </c>
      <c r="V10">
        <v>162</v>
      </c>
      <c r="W10">
        <v>20.100000000000001</v>
      </c>
      <c r="X10">
        <v>36.799999999999997</v>
      </c>
      <c r="Y10">
        <v>41.1</v>
      </c>
    </row>
    <row r="11" spans="1:25" x14ac:dyDescent="0.25">
      <c r="A11" t="s">
        <v>33</v>
      </c>
      <c r="B11" t="s">
        <v>107</v>
      </c>
      <c r="C11">
        <v>354</v>
      </c>
      <c r="L11">
        <v>5</v>
      </c>
      <c r="M11">
        <v>83</v>
      </c>
      <c r="N11">
        <v>65</v>
      </c>
      <c r="O11">
        <v>10</v>
      </c>
      <c r="P11">
        <v>5</v>
      </c>
      <c r="Q11">
        <v>5</v>
      </c>
      <c r="R11">
        <v>1</v>
      </c>
      <c r="S11">
        <v>1</v>
      </c>
      <c r="T11">
        <v>88</v>
      </c>
      <c r="U11">
        <v>153</v>
      </c>
      <c r="V11">
        <v>163</v>
      </c>
      <c r="W11">
        <v>24.9</v>
      </c>
      <c r="X11">
        <v>43.2</v>
      </c>
      <c r="Y11">
        <v>46</v>
      </c>
    </row>
    <row r="12" spans="1:25" x14ac:dyDescent="0.25">
      <c r="A12" t="s">
        <v>34</v>
      </c>
      <c r="B12" t="s">
        <v>107</v>
      </c>
      <c r="C12">
        <v>338</v>
      </c>
      <c r="M12">
        <v>6</v>
      </c>
      <c r="N12">
        <v>62</v>
      </c>
      <c r="O12">
        <v>50</v>
      </c>
      <c r="P12">
        <v>20</v>
      </c>
      <c r="Q12">
        <v>4</v>
      </c>
      <c r="R12">
        <v>3</v>
      </c>
      <c r="S12">
        <v>2</v>
      </c>
      <c r="T12">
        <v>68</v>
      </c>
      <c r="U12">
        <v>118</v>
      </c>
      <c r="V12">
        <v>138</v>
      </c>
      <c r="W12">
        <v>20.100000000000001</v>
      </c>
      <c r="X12">
        <v>34.9</v>
      </c>
      <c r="Y12">
        <v>40.799999999999997</v>
      </c>
    </row>
    <row r="13" spans="1:25" x14ac:dyDescent="0.25">
      <c r="A13" t="s">
        <v>35</v>
      </c>
      <c r="B13" t="s">
        <v>107</v>
      </c>
      <c r="C13">
        <v>283</v>
      </c>
      <c r="N13">
        <v>8</v>
      </c>
      <c r="O13">
        <v>63</v>
      </c>
      <c r="P13">
        <v>39</v>
      </c>
      <c r="Q13">
        <v>11</v>
      </c>
      <c r="R13">
        <v>8</v>
      </c>
      <c r="S13">
        <v>2</v>
      </c>
      <c r="T13">
        <v>71</v>
      </c>
      <c r="U13">
        <v>110</v>
      </c>
      <c r="V13">
        <v>121</v>
      </c>
      <c r="W13">
        <v>25.1</v>
      </c>
      <c r="X13">
        <v>38.9</v>
      </c>
      <c r="Y13">
        <v>42.8</v>
      </c>
    </row>
    <row r="14" spans="1:25" x14ac:dyDescent="0.25">
      <c r="A14" t="s">
        <v>36</v>
      </c>
      <c r="B14" t="s">
        <v>107</v>
      </c>
      <c r="C14">
        <v>278</v>
      </c>
      <c r="O14">
        <v>6</v>
      </c>
      <c r="P14">
        <v>75</v>
      </c>
      <c r="Q14">
        <v>40</v>
      </c>
      <c r="R14">
        <v>15</v>
      </c>
      <c r="S14">
        <v>7</v>
      </c>
      <c r="T14">
        <v>81</v>
      </c>
      <c r="U14">
        <v>121</v>
      </c>
      <c r="V14">
        <v>136</v>
      </c>
      <c r="W14">
        <v>29.1</v>
      </c>
      <c r="X14">
        <v>43.5</v>
      </c>
      <c r="Y14">
        <v>48.9</v>
      </c>
    </row>
    <row r="15" spans="1:25" x14ac:dyDescent="0.25">
      <c r="A15" t="s">
        <v>37</v>
      </c>
      <c r="B15" t="s">
        <v>107</v>
      </c>
      <c r="C15">
        <v>275</v>
      </c>
      <c r="O15">
        <v>3</v>
      </c>
      <c r="P15">
        <v>10</v>
      </c>
      <c r="Q15">
        <v>65</v>
      </c>
      <c r="R15">
        <v>53</v>
      </c>
      <c r="S15">
        <v>9</v>
      </c>
      <c r="T15">
        <v>78</v>
      </c>
      <c r="U15">
        <v>131</v>
      </c>
      <c r="V15">
        <v>140</v>
      </c>
      <c r="W15">
        <v>28.4</v>
      </c>
      <c r="X15">
        <v>47.6</v>
      </c>
      <c r="Y15">
        <v>50.9</v>
      </c>
    </row>
    <row r="16" spans="1:25" x14ac:dyDescent="0.25">
      <c r="A16" t="s">
        <v>38</v>
      </c>
      <c r="B16" t="s">
        <v>107</v>
      </c>
      <c r="C16">
        <v>289</v>
      </c>
      <c r="Q16">
        <v>9</v>
      </c>
      <c r="R16">
        <v>76</v>
      </c>
      <c r="S16">
        <v>41</v>
      </c>
      <c r="T16">
        <v>85</v>
      </c>
      <c r="U16">
        <v>126</v>
      </c>
      <c r="W16">
        <v>29.4</v>
      </c>
      <c r="X16">
        <v>43.6</v>
      </c>
    </row>
    <row r="17" spans="1:25" x14ac:dyDescent="0.25">
      <c r="A17" t="s">
        <v>39</v>
      </c>
      <c r="B17" t="s">
        <v>107</v>
      </c>
      <c r="C17">
        <v>286</v>
      </c>
      <c r="Q17">
        <v>3</v>
      </c>
      <c r="R17">
        <v>13</v>
      </c>
      <c r="S17">
        <v>74</v>
      </c>
      <c r="T17">
        <v>90</v>
      </c>
      <c r="W17">
        <v>31.5</v>
      </c>
    </row>
    <row r="18" spans="1:25" x14ac:dyDescent="0.25">
      <c r="A18" t="s">
        <v>40</v>
      </c>
      <c r="B18" t="s">
        <v>107</v>
      </c>
      <c r="C18">
        <v>246</v>
      </c>
      <c r="R18">
        <v>1</v>
      </c>
      <c r="S18">
        <v>9</v>
      </c>
    </row>
    <row r="19" spans="1:25" x14ac:dyDescent="0.25">
      <c r="A19" t="s">
        <v>41</v>
      </c>
      <c r="B19" t="s">
        <v>107</v>
      </c>
      <c r="C19">
        <v>290</v>
      </c>
    </row>
    <row r="20" spans="1:25" x14ac:dyDescent="0.25">
      <c r="A20" t="s">
        <v>42</v>
      </c>
      <c r="B20" t="s">
        <v>107</v>
      </c>
      <c r="C20">
        <v>211</v>
      </c>
    </row>
    <row r="21" spans="1:25" x14ac:dyDescent="0.25">
      <c r="A21" t="s">
        <v>43</v>
      </c>
      <c r="B21" t="s">
        <v>107</v>
      </c>
      <c r="C21">
        <v>189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108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106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109</v>
      </c>
      <c r="C4">
        <v>454</v>
      </c>
      <c r="D4">
        <v>1</v>
      </c>
      <c r="E4">
        <v>1</v>
      </c>
      <c r="F4">
        <v>75</v>
      </c>
      <c r="G4">
        <v>85</v>
      </c>
      <c r="H4">
        <v>17</v>
      </c>
      <c r="I4">
        <v>3</v>
      </c>
      <c r="J4">
        <v>2</v>
      </c>
      <c r="K4">
        <v>1</v>
      </c>
      <c r="L4">
        <v>1</v>
      </c>
      <c r="O4">
        <v>1</v>
      </c>
      <c r="P4">
        <v>1</v>
      </c>
      <c r="T4">
        <v>77</v>
      </c>
      <c r="U4">
        <v>162</v>
      </c>
      <c r="V4">
        <v>179</v>
      </c>
      <c r="W4">
        <v>17</v>
      </c>
      <c r="X4">
        <v>35.700000000000003</v>
      </c>
      <c r="Y4">
        <v>39.4</v>
      </c>
    </row>
    <row r="5" spans="1:25" x14ac:dyDescent="0.25">
      <c r="A5" t="s">
        <v>27</v>
      </c>
      <c r="B5" t="s">
        <v>109</v>
      </c>
      <c r="C5">
        <v>517</v>
      </c>
      <c r="E5">
        <v>2</v>
      </c>
      <c r="F5">
        <v>1</v>
      </c>
      <c r="G5">
        <v>79</v>
      </c>
      <c r="H5">
        <v>105</v>
      </c>
      <c r="I5">
        <v>23</v>
      </c>
      <c r="J5">
        <v>8</v>
      </c>
      <c r="K5">
        <v>1</v>
      </c>
      <c r="L5">
        <v>3</v>
      </c>
      <c r="R5">
        <v>1</v>
      </c>
      <c r="T5">
        <v>82</v>
      </c>
      <c r="U5">
        <v>187</v>
      </c>
      <c r="V5">
        <v>210</v>
      </c>
      <c r="W5">
        <v>15.9</v>
      </c>
      <c r="X5">
        <v>36.200000000000003</v>
      </c>
      <c r="Y5">
        <v>40.6</v>
      </c>
    </row>
    <row r="6" spans="1:25" x14ac:dyDescent="0.25">
      <c r="A6" t="s">
        <v>28</v>
      </c>
      <c r="B6" t="s">
        <v>109</v>
      </c>
      <c r="C6">
        <v>432</v>
      </c>
      <c r="G6">
        <v>5</v>
      </c>
      <c r="H6">
        <v>80</v>
      </c>
      <c r="I6">
        <v>78</v>
      </c>
      <c r="J6">
        <v>20</v>
      </c>
      <c r="K6">
        <v>7</v>
      </c>
      <c r="L6">
        <v>3</v>
      </c>
      <c r="M6">
        <v>1</v>
      </c>
      <c r="N6">
        <v>2</v>
      </c>
      <c r="O6">
        <v>1</v>
      </c>
      <c r="Q6">
        <v>1</v>
      </c>
      <c r="T6">
        <v>85</v>
      </c>
      <c r="U6">
        <v>163</v>
      </c>
      <c r="V6">
        <v>183</v>
      </c>
      <c r="W6">
        <v>19.7</v>
      </c>
      <c r="X6">
        <v>37.700000000000003</v>
      </c>
      <c r="Y6">
        <v>42.4</v>
      </c>
    </row>
    <row r="7" spans="1:25" x14ac:dyDescent="0.25">
      <c r="A7" t="s">
        <v>29</v>
      </c>
      <c r="B7" t="s">
        <v>109</v>
      </c>
      <c r="C7">
        <v>562</v>
      </c>
      <c r="G7">
        <v>3</v>
      </c>
      <c r="H7">
        <v>5</v>
      </c>
      <c r="I7">
        <v>112</v>
      </c>
      <c r="J7">
        <v>110</v>
      </c>
      <c r="K7">
        <v>19</v>
      </c>
      <c r="L7">
        <v>7</v>
      </c>
      <c r="M7">
        <v>5</v>
      </c>
      <c r="N7">
        <v>3</v>
      </c>
      <c r="O7">
        <v>1</v>
      </c>
      <c r="P7">
        <v>3</v>
      </c>
      <c r="S7">
        <v>1</v>
      </c>
      <c r="T7">
        <v>120</v>
      </c>
      <c r="U7">
        <v>230</v>
      </c>
      <c r="V7">
        <v>249</v>
      </c>
      <c r="W7">
        <v>21.4</v>
      </c>
      <c r="X7">
        <v>40.9</v>
      </c>
      <c r="Y7">
        <v>44.3</v>
      </c>
    </row>
    <row r="8" spans="1:25" x14ac:dyDescent="0.25">
      <c r="A8" t="s">
        <v>30</v>
      </c>
      <c r="B8" t="s">
        <v>109</v>
      </c>
      <c r="C8">
        <v>534</v>
      </c>
      <c r="H8">
        <v>3</v>
      </c>
      <c r="I8">
        <v>12</v>
      </c>
      <c r="J8">
        <v>110</v>
      </c>
      <c r="K8">
        <v>114</v>
      </c>
      <c r="L8">
        <v>18</v>
      </c>
      <c r="M8">
        <v>9</v>
      </c>
      <c r="N8">
        <v>6</v>
      </c>
      <c r="P8">
        <v>1</v>
      </c>
      <c r="Q8">
        <v>2</v>
      </c>
      <c r="R8">
        <v>1</v>
      </c>
      <c r="T8">
        <v>125</v>
      </c>
      <c r="U8">
        <v>239</v>
      </c>
      <c r="V8">
        <v>257</v>
      </c>
      <c r="W8">
        <v>23.4</v>
      </c>
      <c r="X8">
        <v>44.8</v>
      </c>
      <c r="Y8">
        <v>48.1</v>
      </c>
    </row>
    <row r="9" spans="1:25" x14ac:dyDescent="0.25">
      <c r="A9" t="s">
        <v>31</v>
      </c>
      <c r="B9" t="s">
        <v>109</v>
      </c>
      <c r="C9">
        <v>562</v>
      </c>
      <c r="J9">
        <v>4</v>
      </c>
      <c r="K9">
        <v>133</v>
      </c>
      <c r="L9">
        <v>92</v>
      </c>
      <c r="M9">
        <v>20</v>
      </c>
      <c r="N9">
        <v>7</v>
      </c>
      <c r="O9">
        <v>2</v>
      </c>
      <c r="P9">
        <v>4</v>
      </c>
      <c r="Q9">
        <v>2</v>
      </c>
      <c r="R9">
        <v>1</v>
      </c>
      <c r="T9">
        <v>137</v>
      </c>
      <c r="U9">
        <v>229</v>
      </c>
      <c r="V9">
        <v>249</v>
      </c>
      <c r="W9">
        <v>24.4</v>
      </c>
      <c r="X9">
        <v>40.700000000000003</v>
      </c>
      <c r="Y9">
        <v>44.3</v>
      </c>
    </row>
    <row r="10" spans="1:25" x14ac:dyDescent="0.25">
      <c r="A10" t="s">
        <v>32</v>
      </c>
      <c r="B10" t="s">
        <v>109</v>
      </c>
      <c r="C10">
        <v>645</v>
      </c>
      <c r="K10">
        <v>8</v>
      </c>
      <c r="L10">
        <v>117</v>
      </c>
      <c r="M10">
        <v>92</v>
      </c>
      <c r="N10">
        <v>26</v>
      </c>
      <c r="O10">
        <v>5</v>
      </c>
      <c r="P10">
        <v>4</v>
      </c>
      <c r="Q10">
        <v>6</v>
      </c>
      <c r="S10">
        <v>2</v>
      </c>
      <c r="T10">
        <v>125</v>
      </c>
      <c r="U10">
        <v>217</v>
      </c>
      <c r="V10">
        <v>243</v>
      </c>
      <c r="W10">
        <v>19.399999999999999</v>
      </c>
      <c r="X10">
        <v>33.6</v>
      </c>
      <c r="Y10">
        <v>37.700000000000003</v>
      </c>
    </row>
    <row r="11" spans="1:25" x14ac:dyDescent="0.25">
      <c r="A11" t="s">
        <v>33</v>
      </c>
      <c r="B11" t="s">
        <v>109</v>
      </c>
      <c r="C11">
        <v>625</v>
      </c>
      <c r="K11">
        <v>1</v>
      </c>
      <c r="L11">
        <v>4</v>
      </c>
      <c r="M11">
        <v>121</v>
      </c>
      <c r="N11">
        <v>104</v>
      </c>
      <c r="O11">
        <v>33</v>
      </c>
      <c r="P11">
        <v>16</v>
      </c>
      <c r="Q11">
        <v>5</v>
      </c>
      <c r="R11">
        <v>2</v>
      </c>
      <c r="T11">
        <v>126</v>
      </c>
      <c r="U11">
        <v>230</v>
      </c>
      <c r="V11">
        <v>263</v>
      </c>
      <c r="W11">
        <v>20.2</v>
      </c>
      <c r="X11">
        <v>36.799999999999997</v>
      </c>
      <c r="Y11">
        <v>42.1</v>
      </c>
    </row>
    <row r="12" spans="1:25" x14ac:dyDescent="0.25">
      <c r="A12" t="s">
        <v>34</v>
      </c>
      <c r="B12" t="s">
        <v>109</v>
      </c>
      <c r="C12">
        <v>662</v>
      </c>
      <c r="L12">
        <v>3</v>
      </c>
      <c r="M12">
        <v>5</v>
      </c>
      <c r="N12">
        <v>127</v>
      </c>
      <c r="O12">
        <v>90</v>
      </c>
      <c r="P12">
        <v>35</v>
      </c>
      <c r="Q12">
        <v>9</v>
      </c>
      <c r="R12">
        <v>4</v>
      </c>
      <c r="S12">
        <v>4</v>
      </c>
      <c r="T12">
        <v>135</v>
      </c>
      <c r="U12">
        <v>225</v>
      </c>
      <c r="V12">
        <v>260</v>
      </c>
      <c r="W12">
        <v>20.399999999999999</v>
      </c>
      <c r="X12">
        <v>34</v>
      </c>
      <c r="Y12">
        <v>39.299999999999997</v>
      </c>
    </row>
    <row r="13" spans="1:25" x14ac:dyDescent="0.25">
      <c r="A13" t="s">
        <v>35</v>
      </c>
      <c r="B13" t="s">
        <v>109</v>
      </c>
      <c r="C13">
        <v>543</v>
      </c>
      <c r="M13">
        <v>1</v>
      </c>
      <c r="N13">
        <v>6</v>
      </c>
      <c r="O13">
        <v>119</v>
      </c>
      <c r="P13">
        <v>72</v>
      </c>
      <c r="Q13">
        <v>20</v>
      </c>
      <c r="R13">
        <v>9</v>
      </c>
      <c r="S13">
        <v>5</v>
      </c>
      <c r="T13">
        <v>126</v>
      </c>
      <c r="U13">
        <v>198</v>
      </c>
      <c r="V13">
        <v>218</v>
      </c>
      <c r="W13">
        <v>23.2</v>
      </c>
      <c r="X13">
        <v>36.5</v>
      </c>
      <c r="Y13">
        <v>40.1</v>
      </c>
    </row>
    <row r="14" spans="1:25" x14ac:dyDescent="0.25">
      <c r="A14" t="s">
        <v>36</v>
      </c>
      <c r="B14" t="s">
        <v>109</v>
      </c>
      <c r="C14">
        <v>556</v>
      </c>
      <c r="N14">
        <v>1</v>
      </c>
      <c r="O14">
        <v>9</v>
      </c>
      <c r="P14">
        <v>119</v>
      </c>
      <c r="Q14">
        <v>81</v>
      </c>
      <c r="R14">
        <v>30</v>
      </c>
      <c r="S14">
        <v>10</v>
      </c>
      <c r="T14">
        <v>129</v>
      </c>
      <c r="U14">
        <v>210</v>
      </c>
      <c r="V14">
        <v>240</v>
      </c>
      <c r="W14">
        <v>23.2</v>
      </c>
      <c r="X14">
        <v>37.799999999999997</v>
      </c>
      <c r="Y14">
        <v>43.2</v>
      </c>
    </row>
    <row r="15" spans="1:25" x14ac:dyDescent="0.25">
      <c r="A15" t="s">
        <v>37</v>
      </c>
      <c r="B15" t="s">
        <v>109</v>
      </c>
      <c r="C15">
        <v>633</v>
      </c>
      <c r="O15">
        <v>2</v>
      </c>
      <c r="P15">
        <v>14</v>
      </c>
      <c r="Q15">
        <v>155</v>
      </c>
      <c r="R15">
        <v>99</v>
      </c>
      <c r="S15">
        <v>28</v>
      </c>
      <c r="T15">
        <v>171</v>
      </c>
      <c r="U15">
        <v>270</v>
      </c>
      <c r="V15">
        <v>298</v>
      </c>
      <c r="W15">
        <v>27</v>
      </c>
      <c r="X15">
        <v>42.7</v>
      </c>
      <c r="Y15">
        <v>47.1</v>
      </c>
    </row>
    <row r="16" spans="1:25" x14ac:dyDescent="0.25">
      <c r="A16" t="s">
        <v>38</v>
      </c>
      <c r="B16" t="s">
        <v>109</v>
      </c>
      <c r="C16">
        <v>559</v>
      </c>
      <c r="P16">
        <v>3</v>
      </c>
      <c r="Q16">
        <v>16</v>
      </c>
      <c r="R16">
        <v>149</v>
      </c>
      <c r="S16">
        <v>75</v>
      </c>
      <c r="T16">
        <v>168</v>
      </c>
      <c r="U16">
        <v>243</v>
      </c>
      <c r="W16">
        <v>30.1</v>
      </c>
      <c r="X16">
        <v>43.5</v>
      </c>
    </row>
    <row r="17" spans="1:25" x14ac:dyDescent="0.25">
      <c r="A17" t="s">
        <v>39</v>
      </c>
      <c r="B17" t="s">
        <v>109</v>
      </c>
      <c r="C17">
        <v>471</v>
      </c>
      <c r="Q17">
        <v>2</v>
      </c>
      <c r="R17">
        <v>17</v>
      </c>
      <c r="S17">
        <v>121</v>
      </c>
      <c r="T17">
        <v>140</v>
      </c>
      <c r="W17">
        <v>29.7</v>
      </c>
    </row>
    <row r="18" spans="1:25" x14ac:dyDescent="0.25">
      <c r="A18" t="s">
        <v>40</v>
      </c>
      <c r="B18" t="s">
        <v>109</v>
      </c>
      <c r="C18">
        <v>535</v>
      </c>
      <c r="S18">
        <v>16</v>
      </c>
    </row>
    <row r="19" spans="1:25" x14ac:dyDescent="0.25">
      <c r="A19" t="s">
        <v>41</v>
      </c>
      <c r="B19" t="s">
        <v>109</v>
      </c>
      <c r="C19">
        <v>461</v>
      </c>
      <c r="S19">
        <v>5</v>
      </c>
    </row>
    <row r="20" spans="1:25" x14ac:dyDescent="0.25">
      <c r="A20" t="s">
        <v>42</v>
      </c>
      <c r="B20" t="s">
        <v>109</v>
      </c>
      <c r="C20">
        <v>458</v>
      </c>
    </row>
    <row r="21" spans="1:25" x14ac:dyDescent="0.25">
      <c r="A21" t="s">
        <v>43</v>
      </c>
      <c r="B21" t="s">
        <v>109</v>
      </c>
      <c r="C21">
        <v>330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52</v>
      </c>
      <c r="C4">
        <v>713</v>
      </c>
      <c r="E4">
        <v>1</v>
      </c>
      <c r="F4">
        <v>124</v>
      </c>
      <c r="G4">
        <v>141</v>
      </c>
      <c r="H4">
        <v>32</v>
      </c>
      <c r="I4">
        <v>6</v>
      </c>
      <c r="J4">
        <v>5</v>
      </c>
      <c r="K4">
        <v>1</v>
      </c>
      <c r="L4">
        <v>2</v>
      </c>
      <c r="M4">
        <v>1</v>
      </c>
      <c r="O4">
        <v>1</v>
      </c>
      <c r="P4">
        <v>1</v>
      </c>
      <c r="Q4">
        <v>1</v>
      </c>
      <c r="R4">
        <v>1</v>
      </c>
      <c r="T4">
        <v>125</v>
      </c>
      <c r="U4">
        <v>266</v>
      </c>
      <c r="V4">
        <v>298</v>
      </c>
      <c r="W4">
        <v>17.5</v>
      </c>
      <c r="X4">
        <v>37.299999999999997</v>
      </c>
      <c r="Y4">
        <v>41.8</v>
      </c>
    </row>
    <row r="5" spans="1:25" x14ac:dyDescent="0.25">
      <c r="A5" t="s">
        <v>27</v>
      </c>
      <c r="B5" t="s">
        <v>52</v>
      </c>
      <c r="C5">
        <v>757</v>
      </c>
      <c r="E5">
        <v>1</v>
      </c>
      <c r="F5">
        <v>3</v>
      </c>
      <c r="G5">
        <v>104</v>
      </c>
      <c r="H5">
        <v>149</v>
      </c>
      <c r="I5">
        <v>38</v>
      </c>
      <c r="J5">
        <v>18</v>
      </c>
      <c r="K5">
        <v>4</v>
      </c>
      <c r="L5">
        <v>2</v>
      </c>
      <c r="M5">
        <v>1</v>
      </c>
      <c r="N5">
        <v>2</v>
      </c>
      <c r="P5">
        <v>3</v>
      </c>
      <c r="R5">
        <v>2</v>
      </c>
      <c r="S5">
        <v>1</v>
      </c>
      <c r="T5">
        <v>108</v>
      </c>
      <c r="U5">
        <v>257</v>
      </c>
      <c r="V5">
        <v>295</v>
      </c>
      <c r="W5">
        <v>14.3</v>
      </c>
      <c r="X5">
        <v>33.9</v>
      </c>
      <c r="Y5">
        <v>39</v>
      </c>
    </row>
    <row r="6" spans="1:25" x14ac:dyDescent="0.25">
      <c r="A6" t="s">
        <v>28</v>
      </c>
      <c r="B6" t="s">
        <v>52</v>
      </c>
      <c r="C6">
        <v>644</v>
      </c>
      <c r="G6">
        <v>4</v>
      </c>
      <c r="H6">
        <v>120</v>
      </c>
      <c r="I6">
        <v>138</v>
      </c>
      <c r="J6">
        <v>30</v>
      </c>
      <c r="K6">
        <v>8</v>
      </c>
      <c r="L6">
        <v>4</v>
      </c>
      <c r="M6">
        <v>2</v>
      </c>
      <c r="N6">
        <v>2</v>
      </c>
      <c r="O6">
        <v>3</v>
      </c>
      <c r="R6">
        <v>1</v>
      </c>
      <c r="T6">
        <v>124</v>
      </c>
      <c r="U6">
        <v>262</v>
      </c>
      <c r="V6">
        <v>292</v>
      </c>
      <c r="W6">
        <v>19.3</v>
      </c>
      <c r="X6">
        <v>40.700000000000003</v>
      </c>
      <c r="Y6">
        <v>45.3</v>
      </c>
    </row>
    <row r="7" spans="1:25" x14ac:dyDescent="0.25">
      <c r="A7" t="s">
        <v>29</v>
      </c>
      <c r="B7" t="s">
        <v>52</v>
      </c>
      <c r="C7">
        <v>773</v>
      </c>
      <c r="H7">
        <v>4</v>
      </c>
      <c r="I7">
        <v>147</v>
      </c>
      <c r="J7">
        <v>155</v>
      </c>
      <c r="K7">
        <v>40</v>
      </c>
      <c r="L7">
        <v>10</v>
      </c>
      <c r="M7">
        <v>7</v>
      </c>
      <c r="N7">
        <v>3</v>
      </c>
      <c r="O7">
        <v>2</v>
      </c>
      <c r="P7">
        <v>5</v>
      </c>
      <c r="Q7">
        <v>1</v>
      </c>
      <c r="R7">
        <v>1</v>
      </c>
      <c r="S7">
        <v>3</v>
      </c>
      <c r="T7">
        <v>151</v>
      </c>
      <c r="U7">
        <v>306</v>
      </c>
      <c r="V7">
        <v>346</v>
      </c>
      <c r="W7">
        <v>19.5</v>
      </c>
      <c r="X7">
        <v>39.6</v>
      </c>
      <c r="Y7">
        <v>44.8</v>
      </c>
    </row>
    <row r="8" spans="1:25" x14ac:dyDescent="0.25">
      <c r="A8" t="s">
        <v>30</v>
      </c>
      <c r="B8" t="s">
        <v>52</v>
      </c>
      <c r="C8">
        <v>743</v>
      </c>
      <c r="I8">
        <v>4</v>
      </c>
      <c r="J8">
        <v>149</v>
      </c>
      <c r="K8">
        <v>161</v>
      </c>
      <c r="L8">
        <v>29</v>
      </c>
      <c r="M8">
        <v>11</v>
      </c>
      <c r="N8">
        <v>6</v>
      </c>
      <c r="O8">
        <v>2</v>
      </c>
      <c r="P8">
        <v>3</v>
      </c>
      <c r="Q8">
        <v>1</v>
      </c>
      <c r="R8">
        <v>1</v>
      </c>
      <c r="T8">
        <v>153</v>
      </c>
      <c r="U8">
        <v>314</v>
      </c>
      <c r="V8">
        <v>343</v>
      </c>
      <c r="W8">
        <v>20.6</v>
      </c>
      <c r="X8">
        <v>42.3</v>
      </c>
      <c r="Y8">
        <v>46.2</v>
      </c>
    </row>
    <row r="9" spans="1:25" x14ac:dyDescent="0.25">
      <c r="A9" t="s">
        <v>31</v>
      </c>
      <c r="B9" t="s">
        <v>52</v>
      </c>
      <c r="C9">
        <v>803</v>
      </c>
      <c r="J9">
        <v>4</v>
      </c>
      <c r="K9">
        <v>181</v>
      </c>
      <c r="L9">
        <v>136</v>
      </c>
      <c r="M9">
        <v>36</v>
      </c>
      <c r="N9">
        <v>9</v>
      </c>
      <c r="O9">
        <v>6</v>
      </c>
      <c r="P9">
        <v>6</v>
      </c>
      <c r="Q9">
        <v>2</v>
      </c>
      <c r="R9">
        <v>4</v>
      </c>
      <c r="S9">
        <v>2</v>
      </c>
      <c r="T9">
        <v>185</v>
      </c>
      <c r="U9">
        <v>321</v>
      </c>
      <c r="V9">
        <v>357</v>
      </c>
      <c r="W9">
        <v>23</v>
      </c>
      <c r="X9">
        <v>40</v>
      </c>
      <c r="Y9">
        <v>44.5</v>
      </c>
    </row>
    <row r="10" spans="1:25" x14ac:dyDescent="0.25">
      <c r="A10" t="s">
        <v>32</v>
      </c>
      <c r="B10" t="s">
        <v>52</v>
      </c>
      <c r="C10">
        <v>895</v>
      </c>
      <c r="J10">
        <v>1</v>
      </c>
      <c r="K10">
        <v>8</v>
      </c>
      <c r="L10">
        <v>167</v>
      </c>
      <c r="M10">
        <v>129</v>
      </c>
      <c r="N10">
        <v>40</v>
      </c>
      <c r="O10">
        <v>11</v>
      </c>
      <c r="P10">
        <v>5</v>
      </c>
      <c r="Q10">
        <v>4</v>
      </c>
      <c r="R10">
        <v>2</v>
      </c>
      <c r="S10">
        <v>1</v>
      </c>
      <c r="T10">
        <v>176</v>
      </c>
      <c r="U10">
        <v>305</v>
      </c>
      <c r="V10">
        <v>345</v>
      </c>
      <c r="W10">
        <v>19.7</v>
      </c>
      <c r="X10">
        <v>34.1</v>
      </c>
      <c r="Y10">
        <v>38.5</v>
      </c>
    </row>
    <row r="11" spans="1:25" x14ac:dyDescent="0.25">
      <c r="A11" t="s">
        <v>33</v>
      </c>
      <c r="B11" t="s">
        <v>52</v>
      </c>
      <c r="C11">
        <v>849</v>
      </c>
      <c r="L11">
        <v>6</v>
      </c>
      <c r="M11">
        <v>172</v>
      </c>
      <c r="N11">
        <v>145</v>
      </c>
      <c r="O11">
        <v>36</v>
      </c>
      <c r="P11">
        <v>20</v>
      </c>
      <c r="Q11">
        <v>10</v>
      </c>
      <c r="R11">
        <v>3</v>
      </c>
      <c r="S11">
        <v>1</v>
      </c>
      <c r="T11">
        <v>178</v>
      </c>
      <c r="U11">
        <v>323</v>
      </c>
      <c r="V11">
        <v>359</v>
      </c>
      <c r="W11">
        <v>21</v>
      </c>
      <c r="X11">
        <v>38</v>
      </c>
      <c r="Y11">
        <v>42.3</v>
      </c>
    </row>
    <row r="12" spans="1:25" x14ac:dyDescent="0.25">
      <c r="A12" t="s">
        <v>34</v>
      </c>
      <c r="B12" t="s">
        <v>52</v>
      </c>
      <c r="C12">
        <v>788</v>
      </c>
      <c r="L12">
        <v>1</v>
      </c>
      <c r="M12">
        <v>8</v>
      </c>
      <c r="N12">
        <v>149</v>
      </c>
      <c r="O12">
        <v>110</v>
      </c>
      <c r="P12">
        <v>45</v>
      </c>
      <c r="Q12">
        <v>9</v>
      </c>
      <c r="R12">
        <v>5</v>
      </c>
      <c r="S12">
        <v>6</v>
      </c>
      <c r="T12">
        <v>158</v>
      </c>
      <c r="U12">
        <v>268</v>
      </c>
      <c r="V12">
        <v>313</v>
      </c>
      <c r="W12">
        <v>20.100000000000001</v>
      </c>
      <c r="X12">
        <v>34</v>
      </c>
      <c r="Y12">
        <v>39.700000000000003</v>
      </c>
    </row>
    <row r="13" spans="1:25" x14ac:dyDescent="0.25">
      <c r="A13" t="s">
        <v>35</v>
      </c>
      <c r="B13" t="s">
        <v>52</v>
      </c>
      <c r="C13">
        <v>624</v>
      </c>
      <c r="N13">
        <v>11</v>
      </c>
      <c r="O13">
        <v>130</v>
      </c>
      <c r="P13">
        <v>83</v>
      </c>
      <c r="Q13">
        <v>27</v>
      </c>
      <c r="R13">
        <v>15</v>
      </c>
      <c r="S13">
        <v>5</v>
      </c>
      <c r="T13">
        <v>141</v>
      </c>
      <c r="U13">
        <v>224</v>
      </c>
      <c r="V13">
        <v>251</v>
      </c>
      <c r="W13">
        <v>22.6</v>
      </c>
      <c r="X13">
        <v>35.9</v>
      </c>
      <c r="Y13">
        <v>40.200000000000003</v>
      </c>
    </row>
    <row r="14" spans="1:25" x14ac:dyDescent="0.25">
      <c r="A14" t="s">
        <v>36</v>
      </c>
      <c r="B14" t="s">
        <v>52</v>
      </c>
      <c r="C14">
        <v>654</v>
      </c>
      <c r="O14">
        <v>9</v>
      </c>
      <c r="P14">
        <v>154</v>
      </c>
      <c r="Q14">
        <v>92</v>
      </c>
      <c r="R14">
        <v>37</v>
      </c>
      <c r="S14">
        <v>15</v>
      </c>
      <c r="T14">
        <v>163</v>
      </c>
      <c r="U14">
        <v>255</v>
      </c>
      <c r="V14">
        <v>292</v>
      </c>
      <c r="W14">
        <v>24.9</v>
      </c>
      <c r="X14">
        <v>39</v>
      </c>
      <c r="Y14">
        <v>44.6</v>
      </c>
    </row>
    <row r="15" spans="1:25" x14ac:dyDescent="0.25">
      <c r="A15" t="s">
        <v>37</v>
      </c>
      <c r="B15" t="s">
        <v>52</v>
      </c>
      <c r="C15">
        <v>722</v>
      </c>
      <c r="O15">
        <v>5</v>
      </c>
      <c r="P15">
        <v>21</v>
      </c>
      <c r="Q15">
        <v>172</v>
      </c>
      <c r="R15">
        <v>125</v>
      </c>
      <c r="S15">
        <v>28</v>
      </c>
      <c r="T15">
        <v>198</v>
      </c>
      <c r="U15">
        <v>323</v>
      </c>
      <c r="V15">
        <v>351</v>
      </c>
      <c r="W15">
        <v>27.4</v>
      </c>
      <c r="X15">
        <v>44.7</v>
      </c>
      <c r="Y15">
        <v>48.6</v>
      </c>
    </row>
    <row r="16" spans="1:25" x14ac:dyDescent="0.25">
      <c r="A16" t="s">
        <v>38</v>
      </c>
      <c r="B16" t="s">
        <v>52</v>
      </c>
      <c r="C16">
        <v>630</v>
      </c>
      <c r="Q16">
        <v>20</v>
      </c>
      <c r="R16">
        <v>165</v>
      </c>
      <c r="S16">
        <v>85</v>
      </c>
      <c r="T16">
        <v>185</v>
      </c>
      <c r="U16">
        <v>270</v>
      </c>
      <c r="W16">
        <v>29.4</v>
      </c>
      <c r="X16">
        <v>42.9</v>
      </c>
    </row>
    <row r="17" spans="1:25" x14ac:dyDescent="0.25">
      <c r="A17" t="s">
        <v>39</v>
      </c>
      <c r="B17" t="s">
        <v>52</v>
      </c>
      <c r="C17">
        <v>560</v>
      </c>
      <c r="Q17">
        <v>4</v>
      </c>
      <c r="R17">
        <v>25</v>
      </c>
      <c r="S17">
        <v>144</v>
      </c>
      <c r="T17">
        <v>173</v>
      </c>
      <c r="W17">
        <v>30.9</v>
      </c>
    </row>
    <row r="18" spans="1:25" x14ac:dyDescent="0.25">
      <c r="A18" t="s">
        <v>40</v>
      </c>
      <c r="B18" t="s">
        <v>52</v>
      </c>
      <c r="C18">
        <v>585</v>
      </c>
      <c r="R18">
        <v>1</v>
      </c>
      <c r="S18">
        <v>15</v>
      </c>
    </row>
    <row r="19" spans="1:25" x14ac:dyDescent="0.25">
      <c r="A19" t="s">
        <v>41</v>
      </c>
      <c r="B19" t="s">
        <v>52</v>
      </c>
      <c r="C19">
        <v>558</v>
      </c>
      <c r="S19">
        <v>1</v>
      </c>
    </row>
    <row r="20" spans="1:25" x14ac:dyDescent="0.25">
      <c r="A20" t="s">
        <v>42</v>
      </c>
      <c r="B20" t="s">
        <v>52</v>
      </c>
      <c r="C20">
        <v>492</v>
      </c>
    </row>
    <row r="21" spans="1:25" x14ac:dyDescent="0.25">
      <c r="A21" t="s">
        <v>43</v>
      </c>
      <c r="B21" t="s">
        <v>52</v>
      </c>
      <c r="C21">
        <v>409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55</v>
      </c>
      <c r="C4">
        <v>85</v>
      </c>
      <c r="D4">
        <v>1</v>
      </c>
      <c r="E4">
        <v>1</v>
      </c>
      <c r="F4">
        <v>13</v>
      </c>
      <c r="G4">
        <v>15</v>
      </c>
      <c r="H4">
        <v>4</v>
      </c>
      <c r="I4">
        <v>2</v>
      </c>
      <c r="Q4">
        <v>1</v>
      </c>
      <c r="T4">
        <v>15</v>
      </c>
      <c r="U4">
        <v>30</v>
      </c>
      <c r="V4">
        <v>34</v>
      </c>
      <c r="W4">
        <v>17.600000000000001</v>
      </c>
      <c r="X4">
        <v>35.299999999999997</v>
      </c>
      <c r="Y4">
        <v>40</v>
      </c>
    </row>
    <row r="5" spans="1:25" x14ac:dyDescent="0.25">
      <c r="A5" t="s">
        <v>27</v>
      </c>
      <c r="B5" t="s">
        <v>55</v>
      </c>
      <c r="C5">
        <v>93</v>
      </c>
      <c r="E5">
        <v>1</v>
      </c>
      <c r="G5">
        <v>23</v>
      </c>
      <c r="H5">
        <v>10</v>
      </c>
      <c r="I5">
        <v>1</v>
      </c>
      <c r="J5">
        <v>1</v>
      </c>
      <c r="L5">
        <v>1</v>
      </c>
      <c r="T5">
        <v>24</v>
      </c>
      <c r="U5">
        <v>34</v>
      </c>
      <c r="V5">
        <v>35</v>
      </c>
      <c r="W5">
        <v>25.8</v>
      </c>
      <c r="X5">
        <v>36.6</v>
      </c>
      <c r="Y5">
        <v>37.6</v>
      </c>
    </row>
    <row r="6" spans="1:25" x14ac:dyDescent="0.25">
      <c r="A6" t="s">
        <v>28</v>
      </c>
      <c r="B6" t="s">
        <v>55</v>
      </c>
      <c r="C6">
        <v>108</v>
      </c>
      <c r="G6">
        <v>3</v>
      </c>
      <c r="H6">
        <v>23</v>
      </c>
      <c r="I6">
        <v>11</v>
      </c>
      <c r="J6">
        <v>4</v>
      </c>
      <c r="K6">
        <v>2</v>
      </c>
      <c r="M6">
        <v>1</v>
      </c>
      <c r="Q6">
        <v>1</v>
      </c>
      <c r="T6">
        <v>26</v>
      </c>
      <c r="U6">
        <v>37</v>
      </c>
      <c r="V6">
        <v>41</v>
      </c>
      <c r="W6">
        <v>24.1</v>
      </c>
      <c r="X6">
        <v>34.299999999999997</v>
      </c>
      <c r="Y6">
        <v>38</v>
      </c>
    </row>
    <row r="7" spans="1:25" x14ac:dyDescent="0.25">
      <c r="A7" t="s">
        <v>29</v>
      </c>
      <c r="B7" t="s">
        <v>55</v>
      </c>
      <c r="C7">
        <v>143</v>
      </c>
      <c r="G7">
        <v>3</v>
      </c>
      <c r="H7">
        <v>1</v>
      </c>
      <c r="I7">
        <v>29</v>
      </c>
      <c r="J7">
        <v>25</v>
      </c>
      <c r="K7">
        <v>3</v>
      </c>
      <c r="L7">
        <v>2</v>
      </c>
      <c r="T7">
        <v>33</v>
      </c>
      <c r="U7">
        <v>58</v>
      </c>
      <c r="V7">
        <v>61</v>
      </c>
      <c r="W7">
        <v>23.1</v>
      </c>
      <c r="X7">
        <v>40.6</v>
      </c>
      <c r="Y7">
        <v>42.7</v>
      </c>
    </row>
    <row r="8" spans="1:25" x14ac:dyDescent="0.25">
      <c r="A8" t="s">
        <v>30</v>
      </c>
      <c r="B8" t="s">
        <v>55</v>
      </c>
      <c r="C8">
        <v>141</v>
      </c>
      <c r="H8">
        <v>3</v>
      </c>
      <c r="I8">
        <v>9</v>
      </c>
      <c r="J8">
        <v>32</v>
      </c>
      <c r="K8">
        <v>24</v>
      </c>
      <c r="L8">
        <v>2</v>
      </c>
      <c r="M8">
        <v>2</v>
      </c>
      <c r="N8">
        <v>2</v>
      </c>
      <c r="Q8">
        <v>1</v>
      </c>
      <c r="T8">
        <v>44</v>
      </c>
      <c r="U8">
        <v>68</v>
      </c>
      <c r="V8">
        <v>70</v>
      </c>
      <c r="W8">
        <v>31.2</v>
      </c>
      <c r="X8">
        <v>48.2</v>
      </c>
      <c r="Y8">
        <v>49.6</v>
      </c>
    </row>
    <row r="9" spans="1:25" x14ac:dyDescent="0.25">
      <c r="A9" t="s">
        <v>31</v>
      </c>
      <c r="B9" t="s">
        <v>55</v>
      </c>
      <c r="C9">
        <v>130</v>
      </c>
      <c r="J9">
        <v>3</v>
      </c>
      <c r="K9">
        <v>34</v>
      </c>
      <c r="L9">
        <v>17</v>
      </c>
      <c r="M9">
        <v>2</v>
      </c>
      <c r="N9">
        <v>2</v>
      </c>
      <c r="T9">
        <v>37</v>
      </c>
      <c r="U9">
        <v>54</v>
      </c>
      <c r="V9">
        <v>56</v>
      </c>
      <c r="W9">
        <v>28.5</v>
      </c>
      <c r="X9">
        <v>41.5</v>
      </c>
      <c r="Y9">
        <v>43.1</v>
      </c>
    </row>
    <row r="10" spans="1:25" x14ac:dyDescent="0.25">
      <c r="A10" t="s">
        <v>32</v>
      </c>
      <c r="B10" t="s">
        <v>55</v>
      </c>
      <c r="C10">
        <v>144</v>
      </c>
      <c r="K10">
        <v>2</v>
      </c>
      <c r="L10">
        <v>26</v>
      </c>
      <c r="M10">
        <v>29</v>
      </c>
      <c r="N10">
        <v>3</v>
      </c>
      <c r="O10">
        <v>1</v>
      </c>
      <c r="P10">
        <v>1</v>
      </c>
      <c r="Q10">
        <v>2</v>
      </c>
      <c r="S10">
        <v>2</v>
      </c>
      <c r="T10">
        <v>28</v>
      </c>
      <c r="U10">
        <v>57</v>
      </c>
      <c r="V10">
        <v>60</v>
      </c>
      <c r="W10">
        <v>19.399999999999999</v>
      </c>
      <c r="X10">
        <v>39.6</v>
      </c>
      <c r="Y10">
        <v>41.7</v>
      </c>
    </row>
    <row r="11" spans="1:25" x14ac:dyDescent="0.25">
      <c r="A11" t="s">
        <v>33</v>
      </c>
      <c r="B11" t="s">
        <v>55</v>
      </c>
      <c r="C11">
        <v>130</v>
      </c>
      <c r="K11">
        <v>1</v>
      </c>
      <c r="L11">
        <v>3</v>
      </c>
      <c r="M11">
        <v>32</v>
      </c>
      <c r="N11">
        <v>24</v>
      </c>
      <c r="O11">
        <v>7</v>
      </c>
      <c r="P11">
        <v>1</v>
      </c>
      <c r="T11">
        <v>36</v>
      </c>
      <c r="U11">
        <v>60</v>
      </c>
      <c r="V11">
        <v>67</v>
      </c>
      <c r="W11">
        <v>27.7</v>
      </c>
      <c r="X11">
        <v>46.2</v>
      </c>
      <c r="Y11">
        <v>51.5</v>
      </c>
    </row>
    <row r="12" spans="1:25" x14ac:dyDescent="0.25">
      <c r="A12" t="s">
        <v>34</v>
      </c>
      <c r="B12" t="s">
        <v>55</v>
      </c>
      <c r="C12">
        <v>212</v>
      </c>
      <c r="L12">
        <v>2</v>
      </c>
      <c r="M12">
        <v>3</v>
      </c>
      <c r="N12">
        <v>40</v>
      </c>
      <c r="O12">
        <v>30</v>
      </c>
      <c r="P12">
        <v>10</v>
      </c>
      <c r="Q12">
        <v>4</v>
      </c>
      <c r="R12">
        <v>2</v>
      </c>
      <c r="T12">
        <v>45</v>
      </c>
      <c r="U12">
        <v>75</v>
      </c>
      <c r="V12">
        <v>85</v>
      </c>
      <c r="W12">
        <v>21.2</v>
      </c>
      <c r="X12">
        <v>35.4</v>
      </c>
      <c r="Y12">
        <v>40.1</v>
      </c>
    </row>
    <row r="13" spans="1:25" x14ac:dyDescent="0.25">
      <c r="A13" t="s">
        <v>35</v>
      </c>
      <c r="B13" t="s">
        <v>55</v>
      </c>
      <c r="C13">
        <v>202</v>
      </c>
      <c r="M13">
        <v>1</v>
      </c>
      <c r="N13">
        <v>3</v>
      </c>
      <c r="O13">
        <v>52</v>
      </c>
      <c r="P13">
        <v>28</v>
      </c>
      <c r="Q13">
        <v>4</v>
      </c>
      <c r="R13">
        <v>2</v>
      </c>
      <c r="S13">
        <v>2</v>
      </c>
      <c r="T13">
        <v>56</v>
      </c>
      <c r="U13">
        <v>84</v>
      </c>
      <c r="V13">
        <v>88</v>
      </c>
      <c r="W13">
        <v>27.7</v>
      </c>
      <c r="X13">
        <v>41.6</v>
      </c>
      <c r="Y13">
        <v>43.6</v>
      </c>
    </row>
    <row r="14" spans="1:25" x14ac:dyDescent="0.25">
      <c r="A14" t="s">
        <v>36</v>
      </c>
      <c r="B14" t="s">
        <v>55</v>
      </c>
      <c r="C14">
        <v>180</v>
      </c>
      <c r="N14">
        <v>1</v>
      </c>
      <c r="O14">
        <v>6</v>
      </c>
      <c r="P14">
        <v>40</v>
      </c>
      <c r="Q14">
        <v>29</v>
      </c>
      <c r="R14">
        <v>8</v>
      </c>
      <c r="S14">
        <v>2</v>
      </c>
      <c r="T14">
        <v>47</v>
      </c>
      <c r="U14">
        <v>76</v>
      </c>
      <c r="V14">
        <v>84</v>
      </c>
      <c r="W14">
        <v>26.1</v>
      </c>
      <c r="X14">
        <v>42.2</v>
      </c>
      <c r="Y14">
        <v>46.7</v>
      </c>
    </row>
    <row r="15" spans="1:25" x14ac:dyDescent="0.25">
      <c r="A15" t="s">
        <v>37</v>
      </c>
      <c r="B15" t="s">
        <v>55</v>
      </c>
      <c r="C15">
        <v>186</v>
      </c>
      <c r="P15">
        <v>3</v>
      </c>
      <c r="Q15">
        <v>48</v>
      </c>
      <c r="R15">
        <v>27</v>
      </c>
      <c r="S15">
        <v>9</v>
      </c>
      <c r="T15">
        <v>51</v>
      </c>
      <c r="U15">
        <v>78</v>
      </c>
      <c r="V15">
        <v>87</v>
      </c>
      <c r="W15">
        <v>27.4</v>
      </c>
      <c r="X15">
        <v>41.9</v>
      </c>
      <c r="Y15">
        <v>46.8</v>
      </c>
    </row>
    <row r="16" spans="1:25" x14ac:dyDescent="0.25">
      <c r="A16" t="s">
        <v>38</v>
      </c>
      <c r="B16" t="s">
        <v>55</v>
      </c>
      <c r="C16">
        <v>218</v>
      </c>
      <c r="P16">
        <v>3</v>
      </c>
      <c r="Q16">
        <v>5</v>
      </c>
      <c r="R16">
        <v>60</v>
      </c>
      <c r="S16">
        <v>31</v>
      </c>
      <c r="T16">
        <v>68</v>
      </c>
      <c r="U16">
        <v>99</v>
      </c>
      <c r="W16">
        <v>31.2</v>
      </c>
      <c r="X16">
        <v>45.4</v>
      </c>
    </row>
    <row r="17" spans="1:25" x14ac:dyDescent="0.25">
      <c r="A17" t="s">
        <v>39</v>
      </c>
      <c r="B17" t="s">
        <v>55</v>
      </c>
      <c r="C17">
        <v>197</v>
      </c>
      <c r="Q17">
        <v>1</v>
      </c>
      <c r="R17">
        <v>5</v>
      </c>
      <c r="S17">
        <v>51</v>
      </c>
      <c r="T17">
        <v>57</v>
      </c>
      <c r="W17">
        <v>28.9</v>
      </c>
    </row>
    <row r="18" spans="1:25" x14ac:dyDescent="0.25">
      <c r="A18" t="s">
        <v>40</v>
      </c>
      <c r="B18" t="s">
        <v>55</v>
      </c>
      <c r="C18">
        <v>196</v>
      </c>
      <c r="S18">
        <v>10</v>
      </c>
    </row>
    <row r="19" spans="1:25" x14ac:dyDescent="0.25">
      <c r="A19" t="s">
        <v>41</v>
      </c>
      <c r="B19" t="s">
        <v>55</v>
      </c>
      <c r="C19">
        <v>193</v>
      </c>
      <c r="S19">
        <v>4</v>
      </c>
    </row>
    <row r="20" spans="1:25" x14ac:dyDescent="0.25">
      <c r="A20" t="s">
        <v>42</v>
      </c>
      <c r="B20" t="s">
        <v>55</v>
      </c>
      <c r="C20">
        <v>177</v>
      </c>
    </row>
    <row r="21" spans="1:25" x14ac:dyDescent="0.25">
      <c r="A21" t="s">
        <v>43</v>
      </c>
      <c r="B21" t="s">
        <v>55</v>
      </c>
      <c r="C21">
        <v>110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3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12.7109375" customWidth="1"/>
    <col min="4" max="17" width="11.7109375" customWidth="1"/>
    <col min="18" max="19" width="15.7109375" customWidth="1"/>
    <col min="20" max="20" width="14.7109375" customWidth="1"/>
    <col min="21" max="22" width="18.7109375" customWidth="1"/>
    <col min="23" max="23" width="17.7109375" customWidth="1"/>
    <col min="24" max="100" width="9.140625" customWidth="1"/>
  </cols>
  <sheetData>
    <row r="1" spans="1:23" x14ac:dyDescent="0.25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x14ac:dyDescent="0.25">
      <c r="A3" s="3" t="s">
        <v>2</v>
      </c>
      <c r="B3" s="3" t="s">
        <v>56</v>
      </c>
      <c r="C3" s="3" t="s">
        <v>3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</row>
    <row r="4" spans="1:23" x14ac:dyDescent="0.25">
      <c r="A4" t="s">
        <v>26</v>
      </c>
      <c r="B4" t="s">
        <v>56</v>
      </c>
      <c r="C4">
        <v>92</v>
      </c>
      <c r="D4">
        <v>8</v>
      </c>
      <c r="E4">
        <v>12</v>
      </c>
      <c r="F4">
        <v>7</v>
      </c>
      <c r="G4">
        <v>2</v>
      </c>
      <c r="O4">
        <v>1</v>
      </c>
      <c r="P4">
        <v>1</v>
      </c>
      <c r="R4">
        <v>8</v>
      </c>
      <c r="S4">
        <v>20</v>
      </c>
      <c r="T4">
        <v>27</v>
      </c>
      <c r="U4">
        <v>8.6999999999999993</v>
      </c>
      <c r="V4">
        <v>21.7</v>
      </c>
      <c r="W4">
        <v>29.3</v>
      </c>
    </row>
    <row r="5" spans="1:23" x14ac:dyDescent="0.25">
      <c r="A5" t="s">
        <v>27</v>
      </c>
      <c r="B5" t="s">
        <v>56</v>
      </c>
      <c r="C5">
        <v>104</v>
      </c>
      <c r="D5">
        <v>1</v>
      </c>
      <c r="E5">
        <v>11</v>
      </c>
      <c r="F5">
        <v>22</v>
      </c>
      <c r="G5">
        <v>5</v>
      </c>
      <c r="H5">
        <v>4</v>
      </c>
      <c r="I5">
        <v>2</v>
      </c>
      <c r="J5">
        <v>1</v>
      </c>
      <c r="N5">
        <v>1</v>
      </c>
      <c r="Q5">
        <v>1</v>
      </c>
      <c r="R5">
        <v>12</v>
      </c>
      <c r="S5">
        <v>34</v>
      </c>
      <c r="T5">
        <v>39</v>
      </c>
      <c r="U5">
        <v>11.5</v>
      </c>
      <c r="V5">
        <v>32.700000000000003</v>
      </c>
      <c r="W5">
        <v>37.5</v>
      </c>
    </row>
    <row r="6" spans="1:23" x14ac:dyDescent="0.25">
      <c r="A6" t="s">
        <v>28</v>
      </c>
      <c r="B6" t="s">
        <v>56</v>
      </c>
      <c r="C6">
        <v>110</v>
      </c>
      <c r="E6">
        <v>2</v>
      </c>
      <c r="F6">
        <v>11</v>
      </c>
      <c r="G6">
        <v>30</v>
      </c>
      <c r="H6">
        <v>7</v>
      </c>
      <c r="I6">
        <v>2</v>
      </c>
      <c r="R6">
        <v>13</v>
      </c>
      <c r="S6">
        <v>43</v>
      </c>
      <c r="T6">
        <v>50</v>
      </c>
      <c r="U6">
        <v>11.8</v>
      </c>
      <c r="V6">
        <v>39.1</v>
      </c>
      <c r="W6">
        <v>45.5</v>
      </c>
    </row>
    <row r="7" spans="1:23" x14ac:dyDescent="0.25">
      <c r="A7" t="s">
        <v>29</v>
      </c>
      <c r="B7" t="s">
        <v>56</v>
      </c>
      <c r="C7">
        <v>160</v>
      </c>
      <c r="G7">
        <v>25</v>
      </c>
      <c r="H7">
        <v>31</v>
      </c>
      <c r="I7">
        <v>7</v>
      </c>
      <c r="J7">
        <v>4</v>
      </c>
      <c r="K7">
        <v>2</v>
      </c>
      <c r="L7">
        <v>2</v>
      </c>
      <c r="M7">
        <v>1</v>
      </c>
      <c r="N7">
        <v>2</v>
      </c>
      <c r="O7">
        <v>1</v>
      </c>
      <c r="Q7">
        <v>1</v>
      </c>
      <c r="R7">
        <v>25</v>
      </c>
      <c r="S7">
        <v>56</v>
      </c>
      <c r="T7">
        <v>63</v>
      </c>
      <c r="U7">
        <v>15.6</v>
      </c>
      <c r="V7">
        <v>35</v>
      </c>
      <c r="W7">
        <v>39.4</v>
      </c>
    </row>
    <row r="8" spans="1:23" x14ac:dyDescent="0.25">
      <c r="A8" t="s">
        <v>30</v>
      </c>
      <c r="B8" t="s">
        <v>56</v>
      </c>
      <c r="C8">
        <v>139</v>
      </c>
      <c r="H8">
        <v>21</v>
      </c>
      <c r="I8">
        <v>35</v>
      </c>
      <c r="J8">
        <v>3</v>
      </c>
      <c r="K8">
        <v>6</v>
      </c>
      <c r="L8">
        <v>2</v>
      </c>
      <c r="M8">
        <v>1</v>
      </c>
      <c r="N8">
        <v>1</v>
      </c>
      <c r="R8">
        <v>21</v>
      </c>
      <c r="S8">
        <v>56</v>
      </c>
      <c r="T8">
        <v>59</v>
      </c>
      <c r="U8">
        <v>15.1</v>
      </c>
      <c r="V8">
        <v>40.299999999999997</v>
      </c>
      <c r="W8">
        <v>42.4</v>
      </c>
    </row>
    <row r="9" spans="1:23" x14ac:dyDescent="0.25">
      <c r="A9" t="s">
        <v>31</v>
      </c>
      <c r="B9" t="s">
        <v>56</v>
      </c>
      <c r="C9">
        <v>172</v>
      </c>
      <c r="I9">
        <v>31</v>
      </c>
      <c r="J9">
        <v>34</v>
      </c>
      <c r="K9">
        <v>14</v>
      </c>
      <c r="L9">
        <v>1</v>
      </c>
      <c r="M9">
        <v>3</v>
      </c>
      <c r="P9">
        <v>3</v>
      </c>
      <c r="Q9">
        <v>1</v>
      </c>
      <c r="R9">
        <v>31</v>
      </c>
      <c r="S9">
        <v>65</v>
      </c>
      <c r="T9">
        <v>79</v>
      </c>
      <c r="U9">
        <v>18</v>
      </c>
      <c r="V9">
        <v>37.799999999999997</v>
      </c>
      <c r="W9">
        <v>45.9</v>
      </c>
    </row>
    <row r="10" spans="1:23" x14ac:dyDescent="0.25">
      <c r="A10" t="s">
        <v>32</v>
      </c>
      <c r="B10" t="s">
        <v>56</v>
      </c>
      <c r="C10">
        <v>229</v>
      </c>
      <c r="J10">
        <v>40</v>
      </c>
      <c r="K10">
        <v>40</v>
      </c>
      <c r="L10">
        <v>15</v>
      </c>
      <c r="M10">
        <v>5</v>
      </c>
      <c r="N10">
        <v>1</v>
      </c>
      <c r="P10">
        <v>1</v>
      </c>
      <c r="Q10">
        <v>1</v>
      </c>
      <c r="R10">
        <v>40</v>
      </c>
      <c r="S10">
        <v>80</v>
      </c>
      <c r="T10">
        <v>95</v>
      </c>
      <c r="U10">
        <v>17.5</v>
      </c>
      <c r="V10">
        <v>34.9</v>
      </c>
      <c r="W10">
        <v>41.5</v>
      </c>
    </row>
    <row r="11" spans="1:23" x14ac:dyDescent="0.25">
      <c r="A11" t="s">
        <v>33</v>
      </c>
      <c r="B11" t="s">
        <v>56</v>
      </c>
      <c r="C11">
        <v>219</v>
      </c>
      <c r="K11">
        <v>50</v>
      </c>
      <c r="L11">
        <v>36</v>
      </c>
      <c r="M11">
        <v>11</v>
      </c>
      <c r="N11">
        <v>10</v>
      </c>
      <c r="O11">
        <v>4</v>
      </c>
      <c r="P11">
        <v>2</v>
      </c>
      <c r="R11">
        <v>50</v>
      </c>
      <c r="S11">
        <v>86</v>
      </c>
      <c r="T11">
        <v>97</v>
      </c>
      <c r="U11">
        <v>22.8</v>
      </c>
      <c r="V11">
        <v>39.299999999999997</v>
      </c>
      <c r="W11">
        <v>44.3</v>
      </c>
    </row>
    <row r="12" spans="1:23" x14ac:dyDescent="0.25">
      <c r="A12" t="s">
        <v>34</v>
      </c>
      <c r="B12" t="s">
        <v>56</v>
      </c>
      <c r="C12">
        <v>218</v>
      </c>
      <c r="L12">
        <v>30</v>
      </c>
      <c r="M12">
        <v>31</v>
      </c>
      <c r="N12">
        <v>13</v>
      </c>
      <c r="O12">
        <v>2</v>
      </c>
      <c r="P12">
        <v>3</v>
      </c>
      <c r="Q12">
        <v>1</v>
      </c>
      <c r="R12">
        <v>30</v>
      </c>
      <c r="S12">
        <v>61</v>
      </c>
      <c r="T12">
        <v>74</v>
      </c>
      <c r="U12">
        <v>13.8</v>
      </c>
      <c r="V12">
        <v>28</v>
      </c>
      <c r="W12">
        <v>33.9</v>
      </c>
    </row>
    <row r="13" spans="1:23" x14ac:dyDescent="0.25">
      <c r="A13" t="s">
        <v>35</v>
      </c>
      <c r="B13" t="s">
        <v>56</v>
      </c>
      <c r="C13">
        <v>167</v>
      </c>
      <c r="K13">
        <v>1</v>
      </c>
      <c r="L13">
        <v>2</v>
      </c>
      <c r="M13">
        <v>31</v>
      </c>
      <c r="N13">
        <v>25</v>
      </c>
      <c r="O13">
        <v>8</v>
      </c>
      <c r="P13">
        <v>2</v>
      </c>
      <c r="Q13">
        <v>2</v>
      </c>
      <c r="R13">
        <v>34</v>
      </c>
      <c r="S13">
        <v>59</v>
      </c>
      <c r="T13">
        <v>67</v>
      </c>
      <c r="U13">
        <v>20.399999999999999</v>
      </c>
      <c r="V13">
        <v>35.299999999999997</v>
      </c>
      <c r="W13">
        <v>40.1</v>
      </c>
    </row>
    <row r="14" spans="1:23" x14ac:dyDescent="0.25">
      <c r="A14" t="s">
        <v>36</v>
      </c>
      <c r="B14" t="s">
        <v>56</v>
      </c>
      <c r="C14">
        <v>185</v>
      </c>
      <c r="M14">
        <v>1</v>
      </c>
      <c r="N14">
        <v>27</v>
      </c>
      <c r="O14">
        <v>35</v>
      </c>
      <c r="P14">
        <v>7</v>
      </c>
      <c r="Q14">
        <v>5</v>
      </c>
      <c r="R14">
        <v>28</v>
      </c>
      <c r="S14">
        <v>63</v>
      </c>
      <c r="T14">
        <v>70</v>
      </c>
      <c r="U14">
        <v>15.1</v>
      </c>
      <c r="V14">
        <v>34.1</v>
      </c>
      <c r="W14">
        <v>37.799999999999997</v>
      </c>
    </row>
    <row r="15" spans="1:23" x14ac:dyDescent="0.25">
      <c r="A15" t="s">
        <v>37</v>
      </c>
      <c r="B15" t="s">
        <v>56</v>
      </c>
      <c r="C15">
        <v>209</v>
      </c>
      <c r="N15">
        <v>3</v>
      </c>
      <c r="O15">
        <v>38</v>
      </c>
      <c r="P15">
        <v>45</v>
      </c>
      <c r="Q15">
        <v>9</v>
      </c>
      <c r="R15">
        <v>41</v>
      </c>
      <c r="S15">
        <v>86</v>
      </c>
      <c r="T15">
        <v>95</v>
      </c>
      <c r="U15">
        <v>19.600000000000001</v>
      </c>
      <c r="V15">
        <v>41.1</v>
      </c>
      <c r="W15">
        <v>45.5</v>
      </c>
    </row>
    <row r="16" spans="1:23" x14ac:dyDescent="0.25">
      <c r="A16" t="s">
        <v>38</v>
      </c>
      <c r="B16" t="s">
        <v>56</v>
      </c>
      <c r="C16">
        <v>261</v>
      </c>
      <c r="O16">
        <v>3</v>
      </c>
      <c r="P16">
        <v>65</v>
      </c>
      <c r="Q16">
        <v>38</v>
      </c>
      <c r="R16">
        <v>68</v>
      </c>
      <c r="S16">
        <v>106</v>
      </c>
      <c r="U16">
        <v>26.1</v>
      </c>
      <c r="V16">
        <v>40.6</v>
      </c>
    </row>
    <row r="17" spans="1:23" x14ac:dyDescent="0.25">
      <c r="A17" t="s">
        <v>39</v>
      </c>
      <c r="B17" t="s">
        <v>56</v>
      </c>
      <c r="C17">
        <v>209</v>
      </c>
      <c r="P17">
        <v>5</v>
      </c>
      <c r="Q17">
        <v>46</v>
      </c>
      <c r="R17">
        <v>51</v>
      </c>
      <c r="U17">
        <v>24.4</v>
      </c>
    </row>
    <row r="18" spans="1:23" x14ac:dyDescent="0.25">
      <c r="A18" t="s">
        <v>40</v>
      </c>
      <c r="B18" t="s">
        <v>56</v>
      </c>
      <c r="C18">
        <v>210</v>
      </c>
      <c r="Q18">
        <v>7</v>
      </c>
    </row>
    <row r="19" spans="1:23" x14ac:dyDescent="0.25">
      <c r="A19" t="s">
        <v>41</v>
      </c>
      <c r="B19" t="s">
        <v>56</v>
      </c>
      <c r="C19">
        <v>226</v>
      </c>
    </row>
    <row r="20" spans="1:23" x14ac:dyDescent="0.25">
      <c r="A20" t="s">
        <v>42</v>
      </c>
      <c r="B20" t="s">
        <v>56</v>
      </c>
      <c r="C20">
        <v>201</v>
      </c>
    </row>
    <row r="21" spans="1:23" x14ac:dyDescent="0.25">
      <c r="A21" t="s">
        <v>43</v>
      </c>
      <c r="B21" t="s">
        <v>56</v>
      </c>
      <c r="C21">
        <v>146</v>
      </c>
    </row>
    <row r="22" spans="1:23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</sheetData>
  <mergeCells count="1">
    <mergeCell ref="A1:W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3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12.7109375" customWidth="1"/>
    <col min="4" max="19" width="11.7109375" customWidth="1"/>
    <col min="20" max="21" width="15.7109375" customWidth="1"/>
    <col min="22" max="22" width="14.7109375" customWidth="1"/>
    <col min="23" max="24" width="18.7109375" customWidth="1"/>
    <col min="25" max="25" width="17.7109375" customWidth="1"/>
    <col min="26" max="100" width="9.140625" customWidth="1"/>
  </cols>
  <sheetData>
    <row r="1" spans="1:25" x14ac:dyDescent="0.25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x14ac:dyDescent="0.25">
      <c r="A3" s="3" t="s">
        <v>2</v>
      </c>
      <c r="B3" s="3" t="s">
        <v>58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x14ac:dyDescent="0.25">
      <c r="A4" t="s">
        <v>26</v>
      </c>
      <c r="B4" t="s">
        <v>59</v>
      </c>
      <c r="C4">
        <v>415</v>
      </c>
      <c r="D4">
        <v>1</v>
      </c>
      <c r="E4">
        <v>2</v>
      </c>
      <c r="F4">
        <v>59</v>
      </c>
      <c r="G4">
        <v>76</v>
      </c>
      <c r="H4">
        <v>24</v>
      </c>
      <c r="I4">
        <v>4</v>
      </c>
      <c r="J4">
        <v>5</v>
      </c>
      <c r="K4">
        <v>1</v>
      </c>
      <c r="L4">
        <v>1</v>
      </c>
      <c r="Q4">
        <v>2</v>
      </c>
      <c r="R4">
        <v>1</v>
      </c>
      <c r="T4">
        <v>62</v>
      </c>
      <c r="U4">
        <v>138</v>
      </c>
      <c r="V4">
        <v>162</v>
      </c>
      <c r="W4">
        <v>14.9</v>
      </c>
      <c r="X4">
        <v>33.299999999999997</v>
      </c>
      <c r="Y4">
        <v>39</v>
      </c>
    </row>
    <row r="5" spans="1:25" x14ac:dyDescent="0.25">
      <c r="A5" t="s">
        <v>27</v>
      </c>
      <c r="B5" t="s">
        <v>59</v>
      </c>
      <c r="C5">
        <v>398</v>
      </c>
      <c r="E5">
        <v>1</v>
      </c>
      <c r="F5">
        <v>1</v>
      </c>
      <c r="G5">
        <v>53</v>
      </c>
      <c r="H5">
        <v>62</v>
      </c>
      <c r="I5">
        <v>11</v>
      </c>
      <c r="J5">
        <v>12</v>
      </c>
      <c r="K5">
        <v>4</v>
      </c>
      <c r="L5">
        <v>1</v>
      </c>
      <c r="M5">
        <v>1</v>
      </c>
      <c r="P5">
        <v>1</v>
      </c>
      <c r="R5">
        <v>1</v>
      </c>
      <c r="S5">
        <v>1</v>
      </c>
      <c r="T5">
        <v>55</v>
      </c>
      <c r="U5">
        <v>117</v>
      </c>
      <c r="V5">
        <v>128</v>
      </c>
      <c r="W5">
        <v>13.8</v>
      </c>
      <c r="X5">
        <v>29.4</v>
      </c>
      <c r="Y5">
        <v>32.200000000000003</v>
      </c>
    </row>
    <row r="6" spans="1:25" x14ac:dyDescent="0.25">
      <c r="A6" t="s">
        <v>28</v>
      </c>
      <c r="B6" t="s">
        <v>59</v>
      </c>
      <c r="C6">
        <v>369</v>
      </c>
      <c r="G6">
        <v>1</v>
      </c>
      <c r="H6">
        <v>59</v>
      </c>
      <c r="I6">
        <v>73</v>
      </c>
      <c r="J6">
        <v>14</v>
      </c>
      <c r="K6">
        <v>7</v>
      </c>
      <c r="L6">
        <v>1</v>
      </c>
      <c r="M6">
        <v>2</v>
      </c>
      <c r="N6">
        <v>2</v>
      </c>
      <c r="Q6">
        <v>1</v>
      </c>
      <c r="R6">
        <v>1</v>
      </c>
      <c r="T6">
        <v>60</v>
      </c>
      <c r="U6">
        <v>133</v>
      </c>
      <c r="V6">
        <v>147</v>
      </c>
      <c r="W6">
        <v>16.3</v>
      </c>
      <c r="X6">
        <v>36</v>
      </c>
      <c r="Y6">
        <v>39.799999999999997</v>
      </c>
    </row>
    <row r="7" spans="1:25" x14ac:dyDescent="0.25">
      <c r="A7" t="s">
        <v>29</v>
      </c>
      <c r="B7" t="s">
        <v>59</v>
      </c>
      <c r="C7">
        <v>422</v>
      </c>
      <c r="G7">
        <v>1</v>
      </c>
      <c r="H7">
        <v>1</v>
      </c>
      <c r="I7">
        <v>68</v>
      </c>
      <c r="J7">
        <v>80</v>
      </c>
      <c r="K7">
        <v>22</v>
      </c>
      <c r="L7">
        <v>5</v>
      </c>
      <c r="M7">
        <v>3</v>
      </c>
      <c r="N7">
        <v>3</v>
      </c>
      <c r="O7">
        <v>1</v>
      </c>
      <c r="P7">
        <v>3</v>
      </c>
      <c r="Q7">
        <v>1</v>
      </c>
      <c r="R7">
        <v>1</v>
      </c>
      <c r="S7">
        <v>1</v>
      </c>
      <c r="T7">
        <v>70</v>
      </c>
      <c r="U7">
        <v>150</v>
      </c>
      <c r="V7">
        <v>172</v>
      </c>
      <c r="W7">
        <v>16.600000000000001</v>
      </c>
      <c r="X7">
        <v>35.5</v>
      </c>
      <c r="Y7">
        <v>40.799999999999997</v>
      </c>
    </row>
    <row r="8" spans="1:25" x14ac:dyDescent="0.25">
      <c r="A8" t="s">
        <v>30</v>
      </c>
      <c r="B8" t="s">
        <v>59</v>
      </c>
      <c r="C8">
        <v>424</v>
      </c>
      <c r="I8">
        <v>1</v>
      </c>
      <c r="J8">
        <v>83</v>
      </c>
      <c r="K8">
        <v>85</v>
      </c>
      <c r="L8">
        <v>15</v>
      </c>
      <c r="M8">
        <v>5</v>
      </c>
      <c r="N8">
        <v>2</v>
      </c>
      <c r="O8">
        <v>1</v>
      </c>
      <c r="P8">
        <v>2</v>
      </c>
      <c r="T8">
        <v>84</v>
      </c>
      <c r="U8">
        <v>169</v>
      </c>
      <c r="V8">
        <v>184</v>
      </c>
      <c r="W8">
        <v>19.8</v>
      </c>
      <c r="X8">
        <v>39.9</v>
      </c>
      <c r="Y8">
        <v>43.4</v>
      </c>
    </row>
    <row r="9" spans="1:25" x14ac:dyDescent="0.25">
      <c r="A9" t="s">
        <v>31</v>
      </c>
      <c r="B9" t="s">
        <v>59</v>
      </c>
      <c r="C9">
        <v>393</v>
      </c>
      <c r="J9">
        <v>1</v>
      </c>
      <c r="K9">
        <v>83</v>
      </c>
      <c r="L9">
        <v>59</v>
      </c>
      <c r="M9">
        <v>12</v>
      </c>
      <c r="N9">
        <v>4</v>
      </c>
      <c r="O9">
        <v>4</v>
      </c>
      <c r="P9">
        <v>2</v>
      </c>
      <c r="Q9">
        <v>1</v>
      </c>
      <c r="R9">
        <v>3</v>
      </c>
      <c r="S9">
        <v>2</v>
      </c>
      <c r="T9">
        <v>84</v>
      </c>
      <c r="U9">
        <v>143</v>
      </c>
      <c r="V9">
        <v>155</v>
      </c>
      <c r="W9">
        <v>21.4</v>
      </c>
      <c r="X9">
        <v>36.4</v>
      </c>
      <c r="Y9">
        <v>39.4</v>
      </c>
    </row>
    <row r="10" spans="1:25" x14ac:dyDescent="0.25">
      <c r="A10" t="s">
        <v>32</v>
      </c>
      <c r="B10" t="s">
        <v>59</v>
      </c>
      <c r="C10">
        <v>524</v>
      </c>
      <c r="K10">
        <v>3</v>
      </c>
      <c r="L10">
        <v>91</v>
      </c>
      <c r="M10">
        <v>78</v>
      </c>
      <c r="N10">
        <v>20</v>
      </c>
      <c r="O10">
        <v>6</v>
      </c>
      <c r="P10">
        <v>2</v>
      </c>
      <c r="Q10">
        <v>2</v>
      </c>
      <c r="R10">
        <v>2</v>
      </c>
      <c r="S10">
        <v>1</v>
      </c>
      <c r="T10">
        <v>94</v>
      </c>
      <c r="U10">
        <v>172</v>
      </c>
      <c r="V10">
        <v>192</v>
      </c>
      <c r="W10">
        <v>17.899999999999999</v>
      </c>
      <c r="X10">
        <v>32.799999999999997</v>
      </c>
      <c r="Y10">
        <v>36.6</v>
      </c>
    </row>
    <row r="11" spans="1:25" x14ac:dyDescent="0.25">
      <c r="A11" t="s">
        <v>33</v>
      </c>
      <c r="B11" t="s">
        <v>59</v>
      </c>
      <c r="C11">
        <v>520</v>
      </c>
      <c r="L11">
        <v>3</v>
      </c>
      <c r="M11">
        <v>96</v>
      </c>
      <c r="N11">
        <v>80</v>
      </c>
      <c r="O11">
        <v>24</v>
      </c>
      <c r="P11">
        <v>17</v>
      </c>
      <c r="Q11">
        <v>9</v>
      </c>
      <c r="R11">
        <v>1</v>
      </c>
      <c r="T11">
        <v>99</v>
      </c>
      <c r="U11">
        <v>179</v>
      </c>
      <c r="V11">
        <v>203</v>
      </c>
      <c r="W11">
        <v>19</v>
      </c>
      <c r="X11">
        <v>34.4</v>
      </c>
      <c r="Y11">
        <v>39</v>
      </c>
    </row>
    <row r="12" spans="1:25" x14ac:dyDescent="0.25">
      <c r="A12" t="s">
        <v>34</v>
      </c>
      <c r="B12" t="s">
        <v>59</v>
      </c>
      <c r="C12">
        <v>333</v>
      </c>
      <c r="L12">
        <v>2</v>
      </c>
      <c r="M12">
        <v>2</v>
      </c>
      <c r="N12">
        <v>47</v>
      </c>
      <c r="O12">
        <v>47</v>
      </c>
      <c r="P12">
        <v>20</v>
      </c>
      <c r="Q12">
        <v>2</v>
      </c>
      <c r="R12">
        <v>2</v>
      </c>
      <c r="S12">
        <v>1</v>
      </c>
      <c r="T12">
        <v>51</v>
      </c>
      <c r="U12">
        <v>98</v>
      </c>
      <c r="V12">
        <v>118</v>
      </c>
      <c r="W12">
        <v>15.3</v>
      </c>
      <c r="X12">
        <v>29.4</v>
      </c>
      <c r="Y12">
        <v>35.4</v>
      </c>
    </row>
    <row r="13" spans="1:25" x14ac:dyDescent="0.25">
      <c r="A13" t="s">
        <v>35</v>
      </c>
      <c r="B13" t="s">
        <v>59</v>
      </c>
      <c r="C13">
        <v>360</v>
      </c>
      <c r="N13">
        <v>4</v>
      </c>
      <c r="O13">
        <v>76</v>
      </c>
      <c r="P13">
        <v>57</v>
      </c>
      <c r="Q13">
        <v>9</v>
      </c>
      <c r="R13">
        <v>7</v>
      </c>
      <c r="S13">
        <v>2</v>
      </c>
      <c r="T13">
        <v>80</v>
      </c>
      <c r="U13">
        <v>137</v>
      </c>
      <c r="V13">
        <v>146</v>
      </c>
      <c r="W13">
        <v>22.2</v>
      </c>
      <c r="X13">
        <v>38.1</v>
      </c>
      <c r="Y13">
        <v>40.6</v>
      </c>
    </row>
    <row r="14" spans="1:25" x14ac:dyDescent="0.25">
      <c r="A14" t="s">
        <v>36</v>
      </c>
      <c r="B14" t="s">
        <v>59</v>
      </c>
      <c r="C14">
        <v>314</v>
      </c>
      <c r="N14">
        <v>1</v>
      </c>
      <c r="O14">
        <v>6</v>
      </c>
      <c r="P14">
        <v>61</v>
      </c>
      <c r="Q14">
        <v>45</v>
      </c>
      <c r="R14">
        <v>20</v>
      </c>
      <c r="S14">
        <v>9</v>
      </c>
      <c r="T14">
        <v>68</v>
      </c>
      <c r="U14">
        <v>113</v>
      </c>
      <c r="V14">
        <v>133</v>
      </c>
      <c r="W14">
        <v>21.7</v>
      </c>
      <c r="X14">
        <v>36</v>
      </c>
      <c r="Y14">
        <v>42.4</v>
      </c>
    </row>
    <row r="15" spans="1:25" x14ac:dyDescent="0.25">
      <c r="A15" t="s">
        <v>37</v>
      </c>
      <c r="B15" t="s">
        <v>59</v>
      </c>
      <c r="C15">
        <v>369</v>
      </c>
      <c r="P15">
        <v>4</v>
      </c>
      <c r="Q15">
        <v>77</v>
      </c>
      <c r="R15">
        <v>65</v>
      </c>
      <c r="S15">
        <v>19</v>
      </c>
      <c r="T15">
        <v>81</v>
      </c>
      <c r="U15">
        <v>146</v>
      </c>
      <c r="V15">
        <v>165</v>
      </c>
      <c r="W15">
        <v>22</v>
      </c>
      <c r="X15">
        <v>39.6</v>
      </c>
      <c r="Y15">
        <v>44.7</v>
      </c>
    </row>
    <row r="16" spans="1:25" x14ac:dyDescent="0.25">
      <c r="A16" t="s">
        <v>38</v>
      </c>
      <c r="B16" t="s">
        <v>59</v>
      </c>
      <c r="C16">
        <v>432</v>
      </c>
      <c r="P16">
        <v>1</v>
      </c>
      <c r="Q16">
        <v>7</v>
      </c>
      <c r="R16">
        <v>95</v>
      </c>
      <c r="S16">
        <v>56</v>
      </c>
      <c r="T16">
        <v>103</v>
      </c>
      <c r="U16">
        <v>159</v>
      </c>
      <c r="W16">
        <v>23.8</v>
      </c>
      <c r="X16">
        <v>36.799999999999997</v>
      </c>
    </row>
    <row r="17" spans="1:25" x14ac:dyDescent="0.25">
      <c r="A17" t="s">
        <v>39</v>
      </c>
      <c r="B17" t="s">
        <v>59</v>
      </c>
      <c r="C17">
        <v>336</v>
      </c>
      <c r="R17">
        <v>13</v>
      </c>
      <c r="S17">
        <v>70</v>
      </c>
      <c r="T17">
        <v>83</v>
      </c>
      <c r="W17">
        <v>24.7</v>
      </c>
    </row>
    <row r="18" spans="1:25" x14ac:dyDescent="0.25">
      <c r="A18" t="s">
        <v>40</v>
      </c>
      <c r="B18" t="s">
        <v>59</v>
      </c>
      <c r="C18">
        <v>351</v>
      </c>
      <c r="S18">
        <v>11</v>
      </c>
    </row>
    <row r="19" spans="1:25" x14ac:dyDescent="0.25">
      <c r="A19" t="s">
        <v>41</v>
      </c>
      <c r="B19" t="s">
        <v>59</v>
      </c>
      <c r="C19">
        <v>349</v>
      </c>
      <c r="S19">
        <v>1</v>
      </c>
    </row>
    <row r="20" spans="1:25" x14ac:dyDescent="0.25">
      <c r="A20" t="s">
        <v>42</v>
      </c>
      <c r="B20" t="s">
        <v>59</v>
      </c>
      <c r="C20">
        <v>316</v>
      </c>
    </row>
    <row r="21" spans="1:25" x14ac:dyDescent="0.25">
      <c r="A21" t="s">
        <v>43</v>
      </c>
      <c r="B21" t="s">
        <v>59</v>
      </c>
      <c r="C21">
        <v>233</v>
      </c>
    </row>
    <row r="22" spans="1:25" x14ac:dyDescent="0.25">
      <c r="A22" s="4" t="s">
        <v>44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5" t="str">
        <f>HYPERLINK("#Contents!A1", "Return to Contents")</f>
        <v>Return to Contents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</sheetData>
  <mergeCells count="1">
    <mergeCell ref="A1:Y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Contents</vt:lpstr>
      <vt:lpstr>All</vt:lpstr>
      <vt:lpstr>Male</vt:lpstr>
      <vt:lpstr>Female</vt:lpstr>
      <vt:lpstr>Unknown_Sex</vt:lpstr>
      <vt:lpstr>Resident</vt:lpstr>
      <vt:lpstr>Non_resident</vt:lpstr>
      <vt:lpstr>URM</vt:lpstr>
      <vt:lpstr>First_Generation</vt:lpstr>
      <vt:lpstr>Pell</vt:lpstr>
      <vt:lpstr>Legacy</vt:lpstr>
      <vt:lpstr>Nonresident</vt:lpstr>
      <vt:lpstr>Hispanic</vt:lpstr>
      <vt:lpstr>Asian</vt:lpstr>
      <vt:lpstr>Black</vt:lpstr>
      <vt:lpstr>American_Indian</vt:lpstr>
      <vt:lpstr>Pacific_Islander</vt:lpstr>
      <vt:lpstr>White</vt:lpstr>
      <vt:lpstr>Two_or_More_Races</vt:lpstr>
      <vt:lpstr>Unknown_Ethnicity</vt:lpstr>
      <vt:lpstr>Nonresident_Male</vt:lpstr>
      <vt:lpstr>Nonresident_Female</vt:lpstr>
      <vt:lpstr>Hispanic_Male</vt:lpstr>
      <vt:lpstr>Hispanic_Female</vt:lpstr>
      <vt:lpstr>Asian_Male</vt:lpstr>
      <vt:lpstr>Asian_Female</vt:lpstr>
      <vt:lpstr>Black_Male</vt:lpstr>
      <vt:lpstr>Black_Female</vt:lpstr>
      <vt:lpstr>American_Indian_Male</vt:lpstr>
      <vt:lpstr>American_Indian_Female</vt:lpstr>
      <vt:lpstr>Pacific_Islander_Male</vt:lpstr>
      <vt:lpstr>Pacific_Islander_Female</vt:lpstr>
      <vt:lpstr>White_Male</vt:lpstr>
      <vt:lpstr>White_Female</vt:lpstr>
      <vt:lpstr>Two_or_more_races_Male</vt:lpstr>
      <vt:lpstr>Two_or_more_races_Female</vt:lpstr>
      <vt:lpstr>Unknown_Male</vt:lpstr>
      <vt:lpstr>Unknown_Female</vt:lpstr>
      <vt:lpstr>URM_Male</vt:lpstr>
      <vt:lpstr>URM_Female</vt:lpstr>
      <vt:lpstr>First_Generation_Male</vt:lpstr>
      <vt:lpstr>First_Generation_Female</vt:lpstr>
      <vt:lpstr>Pell_Male</vt:lpstr>
      <vt:lpstr>Pell_Female</vt:lpstr>
      <vt:lpstr>Legacy_Male</vt:lpstr>
      <vt:lpstr>Legacy_Female</vt:lpstr>
      <vt:lpstr>Resident_Male</vt:lpstr>
      <vt:lpstr>Resident_Female</vt:lpstr>
      <vt:lpstr>Non_resident_Male</vt:lpstr>
      <vt:lpstr>Non_resident_Female</vt:lpstr>
      <vt:lpstr>Rural_School</vt:lpstr>
      <vt:lpstr>Non_Rural_School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christianc</dc:creator>
  <cp:lastModifiedBy>Colton Christian</cp:lastModifiedBy>
  <dcterms:created xsi:type="dcterms:W3CDTF">2022-01-26T13:44:03Z</dcterms:created>
  <dcterms:modified xsi:type="dcterms:W3CDTF">2022-07-26T18:56:20Z</dcterms:modified>
</cp:coreProperties>
</file>