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I:\HR Salary Administration Coordinator\Summer Session\Summer 2022\Calculators\"/>
    </mc:Choice>
  </mc:AlternateContent>
  <xr:revisionPtr revIDLastSave="0" documentId="13_ncr:1_{841710EA-7BCD-4786-93E4-09B173D8C7FD}" xr6:coauthVersionLast="36" xr6:coauthVersionMax="36" xr10:uidLastSave="{00000000-0000-0000-0000-000000000000}"/>
  <bookViews>
    <workbookView xWindow="0" yWindow="0" windowWidth="28800" windowHeight="11925" xr2:uid="{52266682-37B1-4EA6-9B03-3769DF2AE25B}"/>
  </bookViews>
  <sheets>
    <sheet name="Summer Session Calculator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" i="1" l="1"/>
  <c r="F13" i="1"/>
  <c r="F16" i="1" l="1"/>
  <c r="F15" i="1"/>
  <c r="F14" i="1"/>
  <c r="E13" i="1"/>
  <c r="B8" i="1"/>
  <c r="C28" i="1" s="1"/>
  <c r="D13" i="1" l="1"/>
  <c r="B13" i="1" s="1"/>
  <c r="C27" i="1"/>
  <c r="C29" i="1"/>
  <c r="E14" i="1"/>
  <c r="D14" i="1" s="1"/>
  <c r="B14" i="1" s="1"/>
  <c r="B21" i="1" s="1"/>
  <c r="B27" i="1" s="1"/>
  <c r="E15" i="1" l="1"/>
  <c r="E16" i="1" s="1"/>
  <c r="D16" i="1" s="1"/>
  <c r="B16" i="1" s="1"/>
  <c r="B23" i="1" s="1"/>
  <c r="B29" i="1" s="1"/>
  <c r="C30" i="1"/>
  <c r="B20" i="1"/>
  <c r="D15" i="1" l="1"/>
  <c r="B15" i="1" s="1"/>
  <c r="B22" i="1" s="1"/>
  <c r="B28" i="1" s="1"/>
  <c r="B26" i="1"/>
  <c r="B18" i="1" l="1"/>
  <c r="B30" i="1"/>
  <c r="B24" i="1"/>
</calcChain>
</file>

<file path=xl/sharedStrings.xml><?xml version="1.0" encoding="utf-8"?>
<sst xmlns="http://schemas.openxmlformats.org/spreadsheetml/2006/main" count="22" uniqueCount="21">
  <si>
    <t>Salary Rate</t>
  </si>
  <si>
    <t>FTE</t>
  </si>
  <si>
    <t>Total Paid</t>
  </si>
  <si>
    <t>Days Worked In June</t>
  </si>
  <si>
    <t>Days Worked in July</t>
  </si>
  <si>
    <t>Days Worked in August</t>
  </si>
  <si>
    <t>Days Worked in September</t>
  </si>
  <si>
    <t>Total Work Days</t>
  </si>
  <si>
    <t>June Percentage</t>
  </si>
  <si>
    <t>July Percentage</t>
  </si>
  <si>
    <t>August Percentage</t>
  </si>
  <si>
    <t>September Percentage</t>
  </si>
  <si>
    <t>Regular Pay Plan</t>
  </si>
  <si>
    <t>Deferred Pay Plan</t>
  </si>
  <si>
    <t>Example:</t>
  </si>
  <si>
    <t>Month</t>
  </si>
  <si>
    <t xml:space="preserve">Enter the requested information in the red boxes. Projected monthly payments are calculated below. </t>
  </si>
  <si>
    <t>Summer Session 2022 Payment Calculator</t>
  </si>
  <si>
    <r>
      <rPr>
        <b/>
        <sz val="12"/>
        <color theme="1"/>
        <rFont val="Garamond"/>
        <family val="1"/>
      </rPr>
      <t>Instructions</t>
    </r>
    <r>
      <rPr>
        <sz val="12"/>
        <color theme="1"/>
        <rFont val="Garamond"/>
        <family val="1"/>
      </rPr>
      <t xml:space="preserve">: To calculate your monthly pay for each payment plan offered in Summer Session 2022, enter information into the red boxes below. Please note that this formula is not a guarantee of payment and that monthly payments will differ depending upon when Human Resources receives notice of your Summer Session 2022 workload. Please reference the Faculty Payment Plan - Summer Session 2022 on the Human Resources Forms Page for more information. 
Should you have questions regarding your Summer Session FTE and/or salary rate, please contact your Division Chair. 
</t>
    </r>
  </si>
  <si>
    <r>
      <t xml:space="preserve">Beginning of Work 
</t>
    </r>
    <r>
      <rPr>
        <i/>
        <sz val="10"/>
        <rFont val="Garamond"/>
        <family val="1"/>
      </rPr>
      <t>(Dates entered must be between 06/01/2022 and 09/30/2022</t>
    </r>
    <r>
      <rPr>
        <i/>
        <sz val="14"/>
        <rFont val="Garamond"/>
        <family val="1"/>
      </rPr>
      <t>)</t>
    </r>
  </si>
  <si>
    <r>
      <t xml:space="preserve">End of Work
</t>
    </r>
    <r>
      <rPr>
        <i/>
        <sz val="10"/>
        <rFont val="Garamond"/>
        <family val="1"/>
      </rPr>
      <t>(Dates entered must be between 06/01/2022 and 09/30/2022)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</si>
</sst>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C00000"/>
      <name val="Calibri Light"/>
      <family val="2"/>
      <scheme val="major"/>
    </font>
    <font>
      <b/>
      <sz val="20"/>
      <color rgb="FFC00000"/>
      <name val="Garamond"/>
      <family val="1"/>
    </font>
    <font>
      <sz val="11"/>
      <color theme="1"/>
      <name val="Garamond"/>
      <family val="1"/>
    </font>
    <font>
      <i/>
      <sz val="11"/>
      <color theme="1"/>
      <name val="Garamond"/>
      <family val="1"/>
    </font>
    <font>
      <sz val="12"/>
      <color theme="1"/>
      <name val="Garamond"/>
      <family val="1"/>
    </font>
    <font>
      <b/>
      <sz val="12"/>
      <color theme="1"/>
      <name val="Garamond"/>
      <family val="1"/>
    </font>
    <font>
      <i/>
      <sz val="12"/>
      <color theme="1"/>
      <name val="Garamond"/>
      <family val="1"/>
    </font>
    <font>
      <b/>
      <i/>
      <sz val="14"/>
      <name val="Garamond"/>
      <family val="1"/>
    </font>
    <font>
      <b/>
      <sz val="14"/>
      <color theme="1"/>
      <name val="Garamond"/>
      <family val="1"/>
    </font>
    <font>
      <i/>
      <sz val="14"/>
      <name val="Garamond"/>
      <family val="1"/>
    </font>
    <font>
      <sz val="14"/>
      <color theme="0"/>
      <name val="Garamond"/>
      <family val="1"/>
    </font>
    <font>
      <i/>
      <sz val="14"/>
      <color rgb="FF7F7F7F"/>
      <name val="Garamond"/>
      <family val="1"/>
    </font>
    <font>
      <i/>
      <sz val="14"/>
      <color theme="1"/>
      <name val="Garamond"/>
      <family val="1"/>
    </font>
    <font>
      <b/>
      <sz val="14"/>
      <color rgb="FFC00000"/>
      <name val="Garamond"/>
      <family val="1"/>
    </font>
    <font>
      <b/>
      <sz val="14"/>
      <color rgb="FF3F3F3F"/>
      <name val="Garamond"/>
      <family val="1"/>
    </font>
    <font>
      <sz val="5"/>
      <color theme="1"/>
      <name val="Calibri"/>
      <family val="2"/>
      <scheme val="minor"/>
    </font>
    <font>
      <i/>
      <sz val="10"/>
      <name val="Garamond"/>
      <family val="1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2" borderId="2" applyNumberFormat="0" applyAlignment="0" applyProtection="0"/>
    <xf numFmtId="0" fontId="4" fillId="2" borderId="1" applyNumberFormat="0" applyAlignment="0" applyProtection="0"/>
    <xf numFmtId="0" fontId="5" fillId="0" borderId="0" applyNumberFormat="0" applyFill="0" applyBorder="0" applyAlignment="0" applyProtection="0"/>
  </cellStyleXfs>
  <cellXfs count="36">
    <xf numFmtId="0" fontId="0" fillId="0" borderId="0" xfId="0"/>
    <xf numFmtId="0" fontId="9" fillId="0" borderId="0" xfId="0" applyFont="1" applyAlignment="1">
      <alignment wrapText="1"/>
    </xf>
    <xf numFmtId="44" fontId="18" fillId="0" borderId="3" xfId="6" applyNumberFormat="1" applyFont="1" applyBorder="1" applyAlignment="1" applyProtection="1">
      <alignment horizontal="left" vertical="center"/>
      <protection hidden="1"/>
    </xf>
    <xf numFmtId="0" fontId="18" fillId="0" borderId="3" xfId="6" applyFont="1" applyBorder="1" applyAlignment="1" applyProtection="1">
      <alignment horizontal="right" vertical="center"/>
      <protection hidden="1"/>
    </xf>
    <xf numFmtId="0" fontId="18" fillId="0" borderId="3" xfId="6" applyFont="1" applyBorder="1" applyAlignment="1" applyProtection="1">
      <alignment horizontal="right"/>
      <protection hidden="1"/>
    </xf>
    <xf numFmtId="14" fontId="18" fillId="0" borderId="3" xfId="6" applyNumberFormat="1" applyFont="1" applyBorder="1" applyAlignment="1" applyProtection="1">
      <alignment horizontal="right" vertical="center"/>
      <protection hidden="1"/>
    </xf>
    <xf numFmtId="0" fontId="9" fillId="0" borderId="0" xfId="0" applyFont="1" applyProtection="1">
      <protection hidden="1"/>
    </xf>
    <xf numFmtId="14" fontId="9" fillId="0" borderId="0" xfId="0" applyNumberFormat="1" applyFont="1" applyProtection="1">
      <protection hidden="1"/>
    </xf>
    <xf numFmtId="10" fontId="9" fillId="0" borderId="0" xfId="2" applyNumberFormat="1" applyFont="1" applyProtection="1">
      <protection hidden="1"/>
    </xf>
    <xf numFmtId="9" fontId="9" fillId="0" borderId="0" xfId="2" applyFont="1" applyProtection="1">
      <protection hidden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44" fontId="20" fillId="2" borderId="3" xfId="5" applyNumberFormat="1" applyFont="1" applyBorder="1" applyAlignment="1" applyProtection="1">
      <alignment vertical="center"/>
      <protection hidden="1"/>
    </xf>
    <xf numFmtId="44" fontId="21" fillId="2" borderId="3" xfId="4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7" fillId="0" borderId="0" xfId="3" applyFont="1" applyAlignment="1" applyProtection="1">
      <protection hidden="1"/>
    </xf>
    <xf numFmtId="0" fontId="6" fillId="0" borderId="0" xfId="0" applyFont="1" applyAlignment="1" applyProtection="1">
      <alignment wrapText="1"/>
      <protection hidden="1"/>
    </xf>
    <xf numFmtId="44" fontId="18" fillId="0" borderId="3" xfId="6" applyNumberFormat="1" applyFont="1" applyBorder="1" applyAlignment="1" applyProtection="1">
      <alignment vertical="center"/>
      <protection hidden="1"/>
    </xf>
    <xf numFmtId="0" fontId="16" fillId="0" borderId="3" xfId="6" applyFont="1" applyBorder="1" applyProtection="1">
      <protection hidden="1"/>
    </xf>
    <xf numFmtId="2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17" fontId="19" fillId="0" borderId="3" xfId="0" applyNumberFormat="1" applyFont="1" applyBorder="1" applyAlignment="1" applyProtection="1">
      <alignment horizontal="right" vertical="center"/>
      <protection hidden="1"/>
    </xf>
    <xf numFmtId="0" fontId="19" fillId="0" borderId="3" xfId="0" applyFont="1" applyBorder="1" applyAlignment="1" applyProtection="1">
      <alignment horizontal="right" vertical="center"/>
      <protection hidden="1"/>
    </xf>
    <xf numFmtId="44" fontId="17" fillId="3" borderId="3" xfId="1" applyFont="1" applyFill="1" applyBorder="1" applyAlignment="1" applyProtection="1">
      <alignment vertical="center"/>
      <protection locked="0" hidden="1"/>
    </xf>
    <xf numFmtId="164" fontId="17" fillId="3" borderId="3" xfId="1" applyNumberFormat="1" applyFont="1" applyFill="1" applyBorder="1" applyAlignment="1" applyProtection="1">
      <alignment vertical="center"/>
      <protection locked="0" hidden="1"/>
    </xf>
    <xf numFmtId="14" fontId="17" fillId="3" borderId="3" xfId="1" applyNumberFormat="1" applyFont="1" applyFill="1" applyBorder="1" applyAlignment="1" applyProtection="1">
      <alignment vertical="center"/>
      <protection locked="0" hidden="1"/>
    </xf>
    <xf numFmtId="0" fontId="16" fillId="0" borderId="3" xfId="6" applyFont="1" applyBorder="1" applyAlignment="1" applyProtection="1">
      <alignment vertical="center"/>
      <protection hidden="1"/>
    </xf>
    <xf numFmtId="0" fontId="16" fillId="0" borderId="3" xfId="6" applyFont="1" applyBorder="1" applyAlignment="1" applyProtection="1">
      <alignment vertical="center" wrapText="1"/>
      <protection hidden="1"/>
    </xf>
    <xf numFmtId="44" fontId="17" fillId="3" borderId="3" xfId="1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left" wrapText="1"/>
      <protection hidden="1"/>
    </xf>
    <xf numFmtId="0" fontId="10" fillId="0" borderId="5" xfId="0" applyFont="1" applyBorder="1" applyAlignment="1" applyProtection="1">
      <alignment horizontal="center" wrapText="1"/>
      <protection hidden="1"/>
    </xf>
    <xf numFmtId="0" fontId="11" fillId="0" borderId="3" xfId="0" applyFont="1" applyBorder="1" applyAlignment="1" applyProtection="1">
      <alignment horizontal="left" wrapText="1"/>
      <protection hidden="1"/>
    </xf>
    <xf numFmtId="0" fontId="13" fillId="0" borderId="3" xfId="0" applyFont="1" applyBorder="1" applyAlignment="1" applyProtection="1">
      <alignment horizontal="left" wrapText="1"/>
      <protection hidden="1"/>
    </xf>
    <xf numFmtId="0" fontId="14" fillId="0" borderId="3" xfId="6" applyFont="1" applyBorder="1" applyAlignment="1" applyProtection="1">
      <alignment horizontal="center" vertical="center" wrapText="1"/>
      <protection hidden="1"/>
    </xf>
    <xf numFmtId="0" fontId="8" fillId="0" borderId="0" xfId="3" applyFont="1" applyAlignment="1" applyProtection="1">
      <alignment horizontal="center" vertical="center"/>
      <protection hidden="1"/>
    </xf>
  </cellXfs>
  <cellStyles count="7">
    <cellStyle name="Calculation" xfId="5" builtinId="22"/>
    <cellStyle name="Currency" xfId="1" builtinId="4"/>
    <cellStyle name="Explanatory Text" xfId="6" builtinId="53"/>
    <cellStyle name="Normal" xfId="0" builtinId="0"/>
    <cellStyle name="Output" xfId="4" builtinId="21"/>
    <cellStyle name="Percent" xfId="2" builtinId="5"/>
    <cellStyle name="Title" xfId="3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5D202-2383-44BA-8D75-D130556DE7DA}">
  <dimension ref="A1:G35"/>
  <sheetViews>
    <sheetView showGridLines="0" showRowColHeaders="0" tabSelected="1" showRuler="0" zoomScale="70" zoomScaleNormal="70" zoomScalePageLayoutView="55" workbookViewId="0">
      <selection activeCell="B10" sqref="B10"/>
    </sheetView>
  </sheetViews>
  <sheetFormatPr defaultRowHeight="15" x14ac:dyDescent="0.25"/>
  <cols>
    <col min="1" max="3" width="29.85546875" customWidth="1"/>
    <col min="4" max="4" width="13" customWidth="1"/>
    <col min="5" max="5" width="9.7109375" customWidth="1"/>
  </cols>
  <sheetData>
    <row r="1" spans="1:7" s="13" customFormat="1" x14ac:dyDescent="0.25">
      <c r="A1" s="28"/>
      <c r="B1" s="28"/>
      <c r="C1" s="28"/>
    </row>
    <row r="2" spans="1:7" s="13" customFormat="1" ht="26.25" x14ac:dyDescent="0.4">
      <c r="A2" s="35" t="s">
        <v>17</v>
      </c>
      <c r="B2" s="35"/>
      <c r="C2" s="35"/>
      <c r="D2" s="14"/>
      <c r="E2" s="14"/>
      <c r="F2" s="14"/>
      <c r="G2" s="14"/>
    </row>
    <row r="3" spans="1:7" s="13" customFormat="1" ht="174" customHeight="1" x14ac:dyDescent="0.25">
      <c r="A3" s="32" t="s">
        <v>18</v>
      </c>
      <c r="B3" s="33"/>
      <c r="C3" s="33"/>
      <c r="D3" s="15"/>
      <c r="E3" s="15"/>
      <c r="F3" s="15"/>
      <c r="G3" s="15"/>
    </row>
    <row r="4" spans="1:7" s="13" customFormat="1" ht="24" customHeight="1" x14ac:dyDescent="0.25">
      <c r="A4" s="31"/>
      <c r="B4" s="31"/>
      <c r="C4" s="31"/>
      <c r="D4" s="15"/>
      <c r="E4" s="15"/>
      <c r="F4" s="15"/>
      <c r="G4" s="15"/>
    </row>
    <row r="5" spans="1:7" s="13" customFormat="1" ht="34.5" customHeight="1" x14ac:dyDescent="0.25">
      <c r="A5" s="34" t="s">
        <v>16</v>
      </c>
      <c r="B5" s="34"/>
      <c r="C5" s="16" t="s">
        <v>14</v>
      </c>
    </row>
    <row r="6" spans="1:7" s="13" customFormat="1" ht="32.25" customHeight="1" x14ac:dyDescent="0.25">
      <c r="A6" s="25" t="s">
        <v>0</v>
      </c>
      <c r="B6" s="22"/>
      <c r="C6" s="2">
        <v>45000</v>
      </c>
    </row>
    <row r="7" spans="1:7" s="13" customFormat="1" ht="32.25" customHeight="1" x14ac:dyDescent="0.25">
      <c r="A7" s="25" t="s">
        <v>1</v>
      </c>
      <c r="B7" s="23"/>
      <c r="C7" s="3">
        <v>0.26700000000000002</v>
      </c>
    </row>
    <row r="8" spans="1:7" s="13" customFormat="1" ht="32.25" customHeight="1" x14ac:dyDescent="0.3">
      <c r="A8" s="17" t="s">
        <v>2</v>
      </c>
      <c r="B8" s="11">
        <f>B6*B7*0.2</f>
        <v>0</v>
      </c>
      <c r="C8" s="4"/>
    </row>
    <row r="9" spans="1:7" s="13" customFormat="1" ht="32.25" customHeight="1" x14ac:dyDescent="0.3">
      <c r="A9" s="17"/>
      <c r="B9" s="27"/>
      <c r="C9" s="4"/>
    </row>
    <row r="10" spans="1:7" s="13" customFormat="1" ht="54" customHeight="1" x14ac:dyDescent="0.25">
      <c r="A10" s="26" t="s">
        <v>19</v>
      </c>
      <c r="B10" s="24"/>
      <c r="C10" s="5">
        <v>44736</v>
      </c>
    </row>
    <row r="11" spans="1:7" s="13" customFormat="1" ht="54" customHeight="1" x14ac:dyDescent="0.25">
      <c r="A11" s="26" t="s">
        <v>20</v>
      </c>
      <c r="B11" s="24"/>
      <c r="C11" s="5">
        <v>44757</v>
      </c>
    </row>
    <row r="12" spans="1:7" s="13" customFormat="1" ht="32.25" hidden="1" customHeight="1" x14ac:dyDescent="0.25">
      <c r="A12" s="6"/>
      <c r="B12" s="6"/>
      <c r="C12" s="6"/>
    </row>
    <row r="13" spans="1:7" s="13" customFormat="1" ht="32.25" hidden="1" customHeight="1" x14ac:dyDescent="0.25">
      <c r="A13" s="6" t="s">
        <v>3</v>
      </c>
      <c r="B13" s="6">
        <f>IF(D13&lt;0,E13+D13,D13)</f>
        <v>0</v>
      </c>
      <c r="C13" s="7">
        <v>44742</v>
      </c>
      <c r="D13" s="13">
        <f>IF($B$17-$E$13&lt;0,($B$17-$E$13),E13)</f>
        <v>-31959</v>
      </c>
      <c r="E13" s="13">
        <f>IF(F13&lt;0, 0, F13)</f>
        <v>31959</v>
      </c>
      <c r="F13" s="18">
        <f>NETWORKDAYS(B10,C13,G14)</f>
        <v>31959</v>
      </c>
    </row>
    <row r="14" spans="1:7" s="13" customFormat="1" ht="32.25" hidden="1" customHeight="1" x14ac:dyDescent="0.25">
      <c r="A14" s="6" t="s">
        <v>4</v>
      </c>
      <c r="B14" s="6">
        <f>IF(D14&lt;0,E14+D14,D14)</f>
        <v>-31959</v>
      </c>
      <c r="C14" s="7">
        <v>44773</v>
      </c>
      <c r="D14" s="13">
        <f>IF($B$17-$E$14-$E$13&lt;0,($B$17-$E$14-$E$13),E14)</f>
        <v>-31980</v>
      </c>
      <c r="E14" s="13">
        <f>IF(F14&lt;0, 0, F14-E13)</f>
        <v>21</v>
      </c>
      <c r="F14" s="18">
        <f>(NETWORKDAYS(B10,C14,G14))</f>
        <v>31980</v>
      </c>
      <c r="G14" s="19"/>
    </row>
    <row r="15" spans="1:7" s="13" customFormat="1" ht="32.25" hidden="1" customHeight="1" x14ac:dyDescent="0.25">
      <c r="A15" s="6" t="s">
        <v>5</v>
      </c>
      <c r="B15" s="6">
        <f t="shared" ref="B15:B16" si="0">IF(D15&lt;0,E15+D15,D15)</f>
        <v>-31980</v>
      </c>
      <c r="C15" s="7">
        <v>44804</v>
      </c>
      <c r="D15" s="13">
        <f>IF($B$17-$E$15-$E$14-$E$13&lt;0,($B$17-$E$15-$E$14-$E$13),E15)</f>
        <v>-32003</v>
      </c>
      <c r="E15" s="13">
        <f>IF(F15&lt;0, 0, F15-E14-E13)</f>
        <v>23</v>
      </c>
      <c r="F15" s="18">
        <f>(NETWORKDAYS(B10,C15,G14))</f>
        <v>32003</v>
      </c>
    </row>
    <row r="16" spans="1:7" s="13" customFormat="1" ht="32.25" hidden="1" customHeight="1" x14ac:dyDescent="0.25">
      <c r="A16" s="6" t="s">
        <v>6</v>
      </c>
      <c r="B16" s="6">
        <f t="shared" si="0"/>
        <v>-32003</v>
      </c>
      <c r="C16" s="7">
        <v>44834</v>
      </c>
      <c r="D16" s="13">
        <f>IF($B$17-$E$16-$E$15-$E$14-$E$13&lt;0,($B$17-$E$16-$E$15-$E$14-$E$13),E16)</f>
        <v>-32025</v>
      </c>
      <c r="E16" s="13">
        <f>IF(F16&lt;0, 0, F16-E15-E14-E13)</f>
        <v>22</v>
      </c>
      <c r="F16" s="18">
        <f>(NETWORKDAYS(B10,C16,G14))</f>
        <v>32025</v>
      </c>
    </row>
    <row r="17" spans="1:3" s="13" customFormat="1" ht="32.25" hidden="1" customHeight="1" x14ac:dyDescent="0.25">
      <c r="A17" s="6" t="s">
        <v>7</v>
      </c>
      <c r="B17" s="6">
        <f>NETWORKDAYS(B10,B11,G14)</f>
        <v>0</v>
      </c>
      <c r="C17" s="6"/>
    </row>
    <row r="18" spans="1:3" s="13" customFormat="1" ht="32.25" hidden="1" customHeight="1" x14ac:dyDescent="0.25">
      <c r="A18" s="6"/>
      <c r="B18" s="6">
        <f>SUM(B13:B16)</f>
        <v>-95942</v>
      </c>
      <c r="C18" s="6"/>
    </row>
    <row r="19" spans="1:3" s="13" customFormat="1" ht="32.25" hidden="1" customHeight="1" x14ac:dyDescent="0.25">
      <c r="A19" s="6"/>
      <c r="B19" s="6"/>
      <c r="C19" s="6"/>
    </row>
    <row r="20" spans="1:3" s="13" customFormat="1" ht="32.25" hidden="1" customHeight="1" x14ac:dyDescent="0.25">
      <c r="A20" s="6" t="s">
        <v>8</v>
      </c>
      <c r="B20" s="8" t="e">
        <f>IF(B13&lt;0,0,B13/$B$17)</f>
        <v>#DIV/0!</v>
      </c>
      <c r="C20" s="6"/>
    </row>
    <row r="21" spans="1:3" s="13" customFormat="1" ht="32.25" hidden="1" customHeight="1" x14ac:dyDescent="0.25">
      <c r="A21" s="6" t="s">
        <v>9</v>
      </c>
      <c r="B21" s="8">
        <f>IF(B14&lt;0,0,B14/$B$17)</f>
        <v>0</v>
      </c>
      <c r="C21" s="6"/>
    </row>
    <row r="22" spans="1:3" s="13" customFormat="1" ht="32.25" hidden="1" customHeight="1" x14ac:dyDescent="0.25">
      <c r="A22" s="6" t="s">
        <v>10</v>
      </c>
      <c r="B22" s="8">
        <f>IF(B15&lt;0,0,B15/$B$17)</f>
        <v>0</v>
      </c>
      <c r="C22" s="6"/>
    </row>
    <row r="23" spans="1:3" s="13" customFormat="1" ht="32.25" hidden="1" customHeight="1" x14ac:dyDescent="0.25">
      <c r="A23" s="6" t="s">
        <v>11</v>
      </c>
      <c r="B23" s="8">
        <f>IF(B16&lt;0,0,B16/$B$17)</f>
        <v>0</v>
      </c>
      <c r="C23" s="6"/>
    </row>
    <row r="24" spans="1:3" s="13" customFormat="1" ht="32.25" hidden="1" customHeight="1" x14ac:dyDescent="0.25">
      <c r="A24" s="6"/>
      <c r="B24" s="9" t="e">
        <f>SUM(B20:B23)</f>
        <v>#DIV/0!</v>
      </c>
      <c r="C24" s="6"/>
    </row>
    <row r="25" spans="1:3" s="13" customFormat="1" ht="32.25" customHeight="1" x14ac:dyDescent="0.25">
      <c r="A25" s="10" t="s">
        <v>15</v>
      </c>
      <c r="B25" s="10" t="s">
        <v>12</v>
      </c>
      <c r="C25" s="10" t="s">
        <v>13</v>
      </c>
    </row>
    <row r="26" spans="1:3" s="13" customFormat="1" ht="32.25" customHeight="1" x14ac:dyDescent="0.25">
      <c r="A26" s="20">
        <v>44348</v>
      </c>
      <c r="B26" s="11" t="e">
        <f>$B$8*B20</f>
        <v>#DIV/0!</v>
      </c>
      <c r="C26" s="11">
        <v>0</v>
      </c>
    </row>
    <row r="27" spans="1:3" s="13" customFormat="1" ht="32.25" customHeight="1" x14ac:dyDescent="0.25">
      <c r="A27" s="20">
        <v>44378</v>
      </c>
      <c r="B27" s="11">
        <f t="shared" ref="B27:B29" si="1">$B$8*B21</f>
        <v>0</v>
      </c>
      <c r="C27" s="11">
        <f>$B$8/3</f>
        <v>0</v>
      </c>
    </row>
    <row r="28" spans="1:3" s="13" customFormat="1" ht="32.25" customHeight="1" x14ac:dyDescent="0.25">
      <c r="A28" s="20">
        <v>44409</v>
      </c>
      <c r="B28" s="11">
        <f t="shared" si="1"/>
        <v>0</v>
      </c>
      <c r="C28" s="11">
        <f t="shared" ref="C28:C29" si="2">$B$8/3</f>
        <v>0</v>
      </c>
    </row>
    <row r="29" spans="1:3" s="13" customFormat="1" ht="32.25" customHeight="1" x14ac:dyDescent="0.25">
      <c r="A29" s="20">
        <v>44440</v>
      </c>
      <c r="B29" s="11">
        <f t="shared" si="1"/>
        <v>0</v>
      </c>
      <c r="C29" s="11">
        <f t="shared" si="2"/>
        <v>0</v>
      </c>
    </row>
    <row r="30" spans="1:3" s="13" customFormat="1" ht="32.25" customHeight="1" x14ac:dyDescent="0.25">
      <c r="A30" s="21" t="s">
        <v>2</v>
      </c>
      <c r="B30" s="12" t="e">
        <f>IF(SUM(B26:B29)=B8,SUM(B26:B29),"ERROR")</f>
        <v>#DIV/0!</v>
      </c>
      <c r="C30" s="12">
        <f>IF(SUM(C27:C29)=B8,SUM(C27:C29),"ERROR")</f>
        <v>0</v>
      </c>
    </row>
    <row r="31" spans="1:3" s="13" customFormat="1" x14ac:dyDescent="0.25">
      <c r="A31" s="29"/>
      <c r="B31" s="29"/>
      <c r="C31" s="29"/>
    </row>
    <row r="32" spans="1:3" s="13" customFormat="1" x14ac:dyDescent="0.25">
      <c r="A32" s="30"/>
      <c r="B32" s="30"/>
      <c r="C32" s="30"/>
    </row>
    <row r="33" spans="1:3" s="13" customFormat="1" ht="15" customHeight="1" x14ac:dyDescent="0.25">
      <c r="A33" s="30"/>
      <c r="B33" s="30"/>
      <c r="C33" s="30"/>
    </row>
    <row r="34" spans="1:3" s="13" customFormat="1" x14ac:dyDescent="0.25">
      <c r="A34" s="30"/>
      <c r="B34" s="30"/>
      <c r="C34" s="30"/>
    </row>
    <row r="35" spans="1:3" x14ac:dyDescent="0.25">
      <c r="A35" s="1"/>
      <c r="B35" s="1"/>
      <c r="C35" s="1"/>
    </row>
  </sheetData>
  <sheetProtection algorithmName="SHA-512" hashValue="VuCVy5SKxH//BJ24J0wMfUbUP2MviJyJpvtS4w+t19WDUNRk8fZTCkzYL00DBb58qj8lPgyjbabdPSE08pY5rQ==" saltValue="HW0VmuFtryEiWIfh6Upj6g==" spinCount="100000" sheet="1" selectLockedCells="1"/>
  <mergeCells count="6">
    <mergeCell ref="A1:C1"/>
    <mergeCell ref="A31:C34"/>
    <mergeCell ref="A4:C4"/>
    <mergeCell ref="A3:C3"/>
    <mergeCell ref="A5:B5"/>
    <mergeCell ref="A2:C2"/>
  </mergeCells>
  <pageMargins left="0.7" right="0.7" top="0.75" bottom="0.75" header="0.3" footer="0.3"/>
  <pageSetup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Summer Session Calculator</vt:lpstr>
    </vt:vector>
  </TitlesOfParts>
  <Company>Western Oregon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McMurry</dc:creator>
  <cp:lastModifiedBy>Julie McMurry</cp:lastModifiedBy>
  <dcterms:created xsi:type="dcterms:W3CDTF">2020-04-29T18:54:37Z</dcterms:created>
  <dcterms:modified xsi:type="dcterms:W3CDTF">2022-05-04T18:21:49Z</dcterms:modified>
</cp:coreProperties>
</file>