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8"/>
  <workbookPr defaultThemeVersion="166925"/>
  <mc:AlternateContent xmlns:mc="http://schemas.openxmlformats.org/markup-compatibility/2006">
    <mc:Choice Requires="x15">
      <x15ac:absPath xmlns:x15ac="http://schemas.microsoft.com/office/spreadsheetml/2010/11/ac" url="I:\Julie\Salary Administration Coordinator\Summer Session\Summer 2020\Payment Plan\"/>
    </mc:Choice>
  </mc:AlternateContent>
  <xr:revisionPtr revIDLastSave="0" documentId="13_ncr:1_{C23BC02E-E035-4980-8581-1DB7FEAE67F3}" xr6:coauthVersionLast="36" xr6:coauthVersionMax="36" xr10:uidLastSave="{00000000-0000-0000-0000-000000000000}"/>
  <bookViews>
    <workbookView xWindow="0" yWindow="0" windowWidth="28800" windowHeight="12225" xr2:uid="{52266682-37B1-4EA6-9B03-3769DF2AE25B}"/>
  </bookViews>
  <sheets>
    <sheet name="Summer Session Calculator"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7" i="1" l="1"/>
  <c r="F16" i="1"/>
  <c r="F15" i="1"/>
  <c r="F14" i="1"/>
  <c r="F13" i="1"/>
  <c r="E13" i="1" s="1"/>
  <c r="B8" i="1"/>
  <c r="C28" i="1" s="1"/>
  <c r="C27" i="1" l="1"/>
  <c r="C29" i="1"/>
  <c r="E14" i="1"/>
  <c r="D14" i="1" s="1"/>
  <c r="B14" i="1" s="1"/>
  <c r="B21" i="1" s="1"/>
  <c r="B27" i="1" s="1"/>
  <c r="D13" i="1"/>
  <c r="B13" i="1" s="1"/>
  <c r="E15" i="1" l="1"/>
  <c r="E16" i="1" s="1"/>
  <c r="D16" i="1" s="1"/>
  <c r="B16" i="1" s="1"/>
  <c r="B23" i="1" s="1"/>
  <c r="B29" i="1" s="1"/>
  <c r="C30" i="1"/>
  <c r="B20" i="1"/>
  <c r="D15" i="1" l="1"/>
  <c r="B15" i="1" s="1"/>
  <c r="B22" i="1" s="1"/>
  <c r="B28" i="1" s="1"/>
  <c r="B26" i="1"/>
  <c r="B18" i="1" l="1"/>
  <c r="B30" i="1"/>
  <c r="B24" i="1"/>
</calcChain>
</file>

<file path=xl/sharedStrings.xml><?xml version="1.0" encoding="utf-8"?>
<sst xmlns="http://schemas.openxmlformats.org/spreadsheetml/2006/main" count="23" uniqueCount="22">
  <si>
    <t>Salary Rate</t>
  </si>
  <si>
    <t>FTE</t>
  </si>
  <si>
    <t>Total Paid</t>
  </si>
  <si>
    <t>Days Worked In June</t>
  </si>
  <si>
    <t>Days Worked in July</t>
  </si>
  <si>
    <t>Days Worked in August</t>
  </si>
  <si>
    <t>Days Worked in September</t>
  </si>
  <si>
    <t>Total Work Days</t>
  </si>
  <si>
    <t>June Percentage</t>
  </si>
  <si>
    <t>July Percentage</t>
  </si>
  <si>
    <t>August Percentage</t>
  </si>
  <si>
    <t>September Percentage</t>
  </si>
  <si>
    <t>Regular Pay Plan</t>
  </si>
  <si>
    <t>Deferred Pay Plan</t>
  </si>
  <si>
    <t>Example:</t>
  </si>
  <si>
    <t>Month</t>
  </si>
  <si>
    <t>Summer Session 2020 Payment Calculator</t>
  </si>
  <si>
    <t xml:space="preserve">Enter the requested information in the red boxes below. Monthly payments are calculated below. </t>
  </si>
  <si>
    <t xml:space="preserve">Should you have any questions regarding the Faculty Payment Plan - Summer Session 2020 or this calculator, please contact Julie McMurry at mcmurryj@wou.edu. </t>
  </si>
  <si>
    <r>
      <t xml:space="preserve">Beginning of Work 
</t>
    </r>
    <r>
      <rPr>
        <i/>
        <sz val="10"/>
        <rFont val="Garamond"/>
        <family val="1"/>
      </rPr>
      <t>(Dates entered must be between 06/01/2020 and 09/30/2020)</t>
    </r>
  </si>
  <si>
    <r>
      <t xml:space="preserve">End of Work
</t>
    </r>
    <r>
      <rPr>
        <i/>
        <sz val="10"/>
        <rFont val="Garamond"/>
        <family val="1"/>
      </rPr>
      <t>(Dates entered must be between 06/01/2020 and 09/30/2020)</t>
    </r>
  </si>
  <si>
    <r>
      <rPr>
        <b/>
        <sz val="12"/>
        <color theme="1"/>
        <rFont val="Garamond"/>
        <family val="1"/>
      </rPr>
      <t>Instructions</t>
    </r>
    <r>
      <rPr>
        <sz val="12"/>
        <color theme="1"/>
        <rFont val="Garamond"/>
        <family val="1"/>
      </rPr>
      <t xml:space="preserve">: To calculate your monthly pay for Summer Session 2020, enter information into the red boxes below. This table will automatically calculate your monthly pay for each payment plan available at the bottom of the page. Please note that this formula is not a guarantee of payment and that monthly payments will differ depending upon when Human Resources receives notice of your Summer Session 2020 workload. Please reference the Faculty Payment Plan - Summer Session 2020 on the Human Resources Forms Page for more information. 
Should you have questions regarding your Summer Session FTE and/or salary rate, please contact your Division Chair.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</si>
</sst>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00"/>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1"/>
      <color rgb="FF3F3F3F"/>
      <name val="Calibri"/>
      <family val="2"/>
      <scheme val="minor"/>
    </font>
    <font>
      <b/>
      <sz val="11"/>
      <color rgb="FFFA7D00"/>
      <name val="Calibri"/>
      <family val="2"/>
      <scheme val="minor"/>
    </font>
    <font>
      <i/>
      <sz val="11"/>
      <color rgb="FF7F7F7F"/>
      <name val="Calibri"/>
      <family val="2"/>
      <scheme val="minor"/>
    </font>
    <font>
      <i/>
      <sz val="11"/>
      <color theme="1"/>
      <name val="Calibri"/>
      <family val="2"/>
      <scheme val="minor"/>
    </font>
    <font>
      <b/>
      <sz val="20"/>
      <color rgb="FFC00000"/>
      <name val="Calibri Light"/>
      <family val="2"/>
      <scheme val="major"/>
    </font>
    <font>
      <b/>
      <sz val="20"/>
      <color rgb="FFC00000"/>
      <name val="Garamond"/>
      <family val="1"/>
    </font>
    <font>
      <sz val="11"/>
      <color theme="1"/>
      <name val="Garamond"/>
      <family val="1"/>
    </font>
    <font>
      <i/>
      <sz val="11"/>
      <color theme="1"/>
      <name val="Garamond"/>
      <family val="1"/>
    </font>
    <font>
      <sz val="12"/>
      <color theme="1"/>
      <name val="Garamond"/>
      <family val="1"/>
    </font>
    <font>
      <b/>
      <sz val="12"/>
      <color theme="1"/>
      <name val="Garamond"/>
      <family val="1"/>
    </font>
    <font>
      <i/>
      <sz val="12"/>
      <color theme="1"/>
      <name val="Garamond"/>
      <family val="1"/>
    </font>
    <font>
      <b/>
      <i/>
      <sz val="14"/>
      <name val="Garamond"/>
      <family val="1"/>
    </font>
    <font>
      <b/>
      <sz val="14"/>
      <color theme="1"/>
      <name val="Garamond"/>
      <family val="1"/>
    </font>
    <font>
      <i/>
      <sz val="14"/>
      <name val="Garamond"/>
      <family val="1"/>
    </font>
    <font>
      <sz val="14"/>
      <color theme="0"/>
      <name val="Garamond"/>
      <family val="1"/>
    </font>
    <font>
      <i/>
      <sz val="14"/>
      <color rgb="FF7F7F7F"/>
      <name val="Garamond"/>
      <family val="1"/>
    </font>
    <font>
      <i/>
      <sz val="14"/>
      <color theme="1"/>
      <name val="Garamond"/>
      <family val="1"/>
    </font>
    <font>
      <b/>
      <sz val="14"/>
      <color rgb="FFC00000"/>
      <name val="Garamond"/>
      <family val="1"/>
    </font>
    <font>
      <b/>
      <sz val="14"/>
      <color rgb="FF3F3F3F"/>
      <name val="Garamond"/>
      <family val="1"/>
    </font>
    <font>
      <sz val="5"/>
      <color theme="1"/>
      <name val="Calibri"/>
      <family val="2"/>
      <scheme val="minor"/>
    </font>
    <font>
      <i/>
      <sz val="10"/>
      <name val="Garamond"/>
      <family val="1"/>
    </font>
  </fonts>
  <fills count="4">
    <fill>
      <patternFill patternType="none"/>
    </fill>
    <fill>
      <patternFill patternType="gray125"/>
    </fill>
    <fill>
      <patternFill patternType="solid">
        <fgColor rgb="FFF2F2F2"/>
      </patternFill>
    </fill>
    <fill>
      <patternFill patternType="solid">
        <fgColor rgb="FFC00000"/>
        <bgColor indexed="64"/>
      </patternFill>
    </fill>
  </fills>
  <borders count="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2" borderId="2" applyNumberFormat="0" applyAlignment="0" applyProtection="0"/>
    <xf numFmtId="0" fontId="4" fillId="2" borderId="1" applyNumberFormat="0" applyAlignment="0" applyProtection="0"/>
    <xf numFmtId="0" fontId="5" fillId="0" borderId="0" applyNumberFormat="0" applyFill="0" applyBorder="0" applyAlignment="0" applyProtection="0"/>
  </cellStyleXfs>
  <cellXfs count="35">
    <xf numFmtId="0" fontId="0" fillId="0" borderId="0" xfId="0"/>
    <xf numFmtId="0" fontId="9" fillId="0" borderId="0" xfId="0" applyFont="1" applyAlignment="1">
      <alignment wrapText="1"/>
    </xf>
    <xf numFmtId="44" fontId="18" fillId="0" borderId="3" xfId="6" applyNumberFormat="1" applyFont="1" applyBorder="1" applyAlignment="1" applyProtection="1">
      <alignment horizontal="left" vertical="center"/>
      <protection hidden="1"/>
    </xf>
    <xf numFmtId="0" fontId="18" fillId="0" borderId="3" xfId="6" applyFont="1" applyBorder="1" applyAlignment="1" applyProtection="1">
      <alignment horizontal="right" vertical="center"/>
      <protection hidden="1"/>
    </xf>
    <xf numFmtId="0" fontId="18" fillId="0" borderId="3" xfId="6" applyFont="1" applyBorder="1" applyAlignment="1" applyProtection="1">
      <alignment horizontal="right"/>
      <protection hidden="1"/>
    </xf>
    <xf numFmtId="14" fontId="18" fillId="0" borderId="3" xfId="6" applyNumberFormat="1" applyFont="1" applyBorder="1" applyAlignment="1" applyProtection="1">
      <alignment horizontal="right" vertical="center"/>
      <protection hidden="1"/>
    </xf>
    <xf numFmtId="0" fontId="9" fillId="0" borderId="0" xfId="0" applyFont="1" applyProtection="1">
      <protection hidden="1"/>
    </xf>
    <xf numFmtId="14" fontId="9" fillId="0" borderId="0" xfId="0" applyNumberFormat="1" applyFont="1" applyProtection="1">
      <protection hidden="1"/>
    </xf>
    <xf numFmtId="10" fontId="9" fillId="0" borderId="0" xfId="2" applyNumberFormat="1" applyFont="1" applyProtection="1">
      <protection hidden="1"/>
    </xf>
    <xf numFmtId="9" fontId="9" fillId="0" borderId="0" xfId="2" applyFont="1" applyProtection="1">
      <protection hidden="1"/>
    </xf>
    <xf numFmtId="0" fontId="15" fillId="0" borderId="3" xfId="0" applyFont="1" applyBorder="1" applyAlignment="1" applyProtection="1">
      <alignment horizontal="center" vertical="center" wrapText="1"/>
      <protection hidden="1"/>
    </xf>
    <xf numFmtId="44" fontId="20" fillId="2" borderId="3" xfId="5" applyNumberFormat="1" applyFont="1" applyBorder="1" applyAlignment="1" applyProtection="1">
      <alignment vertical="center"/>
      <protection hidden="1"/>
    </xf>
    <xf numFmtId="44" fontId="21" fillId="2" borderId="3" xfId="4" applyNumberFormat="1" applyFont="1" applyBorder="1" applyAlignment="1" applyProtection="1">
      <alignment vertical="center"/>
      <protection hidden="1"/>
    </xf>
    <xf numFmtId="0" fontId="0" fillId="0" borderId="0" xfId="0" applyProtection="1">
      <protection hidden="1"/>
    </xf>
    <xf numFmtId="0" fontId="7" fillId="0" borderId="0" xfId="3" applyFont="1" applyAlignment="1" applyProtection="1">
      <protection hidden="1"/>
    </xf>
    <xf numFmtId="0" fontId="6" fillId="0" borderId="0" xfId="0" applyFont="1" applyAlignment="1" applyProtection="1">
      <alignment wrapText="1"/>
      <protection hidden="1"/>
    </xf>
    <xf numFmtId="44" fontId="18" fillId="0" borderId="3" xfId="6" applyNumberFormat="1" applyFont="1" applyBorder="1" applyAlignment="1" applyProtection="1">
      <alignment vertical="center"/>
      <protection hidden="1"/>
    </xf>
    <xf numFmtId="0" fontId="16" fillId="0" borderId="3" xfId="6" applyFont="1" applyBorder="1" applyProtection="1">
      <protection hidden="1"/>
    </xf>
    <xf numFmtId="2" fontId="0" fillId="0" borderId="0" xfId="0" applyNumberFormat="1" applyProtection="1">
      <protection hidden="1"/>
    </xf>
    <xf numFmtId="14" fontId="0" fillId="0" borderId="0" xfId="0" applyNumberFormat="1" applyProtection="1">
      <protection hidden="1"/>
    </xf>
    <xf numFmtId="17" fontId="19" fillId="0" borderId="3" xfId="0" applyNumberFormat="1" applyFont="1" applyBorder="1" applyAlignment="1" applyProtection="1">
      <alignment horizontal="right" vertical="center"/>
      <protection hidden="1"/>
    </xf>
    <xf numFmtId="0" fontId="19" fillId="0" borderId="3" xfId="0" applyFont="1" applyBorder="1" applyAlignment="1" applyProtection="1">
      <alignment horizontal="right" vertical="center"/>
      <protection hidden="1"/>
    </xf>
    <xf numFmtId="44" fontId="17" fillId="3" borderId="3" xfId="1" applyFont="1" applyFill="1" applyBorder="1" applyAlignment="1" applyProtection="1">
      <alignment vertical="center"/>
      <protection locked="0" hidden="1"/>
    </xf>
    <xf numFmtId="164" fontId="17" fillId="3" borderId="3" xfId="1" applyNumberFormat="1" applyFont="1" applyFill="1" applyBorder="1" applyAlignment="1" applyProtection="1">
      <alignment vertical="center"/>
      <protection locked="0" hidden="1"/>
    </xf>
    <xf numFmtId="14" fontId="17" fillId="3" borderId="3" xfId="1" applyNumberFormat="1" applyFont="1" applyFill="1" applyBorder="1" applyAlignment="1" applyProtection="1">
      <alignment vertical="center"/>
      <protection locked="0" hidden="1"/>
    </xf>
    <xf numFmtId="0" fontId="16" fillId="0" borderId="3" xfId="6" applyFont="1" applyBorder="1" applyAlignment="1" applyProtection="1">
      <alignment vertical="center"/>
      <protection hidden="1"/>
    </xf>
    <xf numFmtId="0" fontId="16" fillId="0" borderId="3" xfId="6" applyFont="1" applyBorder="1" applyAlignment="1" applyProtection="1">
      <alignment vertical="center" wrapText="1"/>
      <protection hidden="1"/>
    </xf>
    <xf numFmtId="0" fontId="22" fillId="0" borderId="0" xfId="0" applyFont="1" applyAlignment="1" applyProtection="1">
      <alignment horizontal="center"/>
      <protection hidden="1"/>
    </xf>
    <xf numFmtId="0" fontId="9" fillId="0" borderId="4" xfId="0" applyFont="1" applyBorder="1" applyAlignment="1" applyProtection="1">
      <alignment horizontal="left" wrapText="1"/>
      <protection hidden="1"/>
    </xf>
    <xf numFmtId="0" fontId="9" fillId="0" borderId="0" xfId="0" applyFont="1" applyAlignment="1" applyProtection="1">
      <alignment horizontal="left" wrapText="1"/>
      <protection hidden="1"/>
    </xf>
    <xf numFmtId="0" fontId="10" fillId="0" borderId="5" xfId="0" applyFont="1" applyBorder="1" applyAlignment="1" applyProtection="1">
      <alignment horizontal="center" wrapText="1"/>
      <protection hidden="1"/>
    </xf>
    <xf numFmtId="0" fontId="11" fillId="0" borderId="3" xfId="0" applyFont="1" applyBorder="1" applyAlignment="1" applyProtection="1">
      <alignment horizontal="left" wrapText="1"/>
      <protection hidden="1"/>
    </xf>
    <xf numFmtId="0" fontId="13" fillId="0" borderId="3" xfId="0" applyFont="1" applyBorder="1" applyAlignment="1" applyProtection="1">
      <alignment horizontal="left" wrapText="1"/>
      <protection hidden="1"/>
    </xf>
    <xf numFmtId="0" fontId="14" fillId="0" borderId="3" xfId="6" applyFont="1" applyBorder="1" applyAlignment="1" applyProtection="1">
      <alignment horizontal="center" vertical="center" wrapText="1"/>
      <protection hidden="1"/>
    </xf>
    <xf numFmtId="0" fontId="8" fillId="0" borderId="0" xfId="3" applyFont="1" applyAlignment="1" applyProtection="1">
      <alignment horizontal="center"/>
      <protection hidden="1"/>
    </xf>
  </cellXfs>
  <cellStyles count="7">
    <cellStyle name="Calculation" xfId="5" builtinId="22"/>
    <cellStyle name="Currency" xfId="1" builtinId="4"/>
    <cellStyle name="Explanatory Text" xfId="6" builtinId="53"/>
    <cellStyle name="Normal" xfId="0" builtinId="0"/>
    <cellStyle name="Output" xfId="4" builtinId="21"/>
    <cellStyle name="Percent" xfId="2" builtinId="5"/>
    <cellStyle name="Title" xfId="3"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D202-2383-44BA-8D75-D130556DE7DA}">
  <dimension ref="A1:G35"/>
  <sheetViews>
    <sheetView showGridLines="0" showRowColHeaders="0" tabSelected="1" showRuler="0" zoomScaleNormal="100" zoomScalePageLayoutView="110" workbookViewId="0">
      <selection activeCell="B6" sqref="B6"/>
    </sheetView>
  </sheetViews>
  <sheetFormatPr defaultRowHeight="15" x14ac:dyDescent="0.25"/>
  <cols>
    <col min="1" max="3" width="29.85546875" customWidth="1"/>
    <col min="4" max="4" width="13" customWidth="1"/>
    <col min="5" max="5" width="9.7109375" customWidth="1"/>
  </cols>
  <sheetData>
    <row r="1" spans="1:7" s="13" customFormat="1" x14ac:dyDescent="0.25">
      <c r="A1" s="27"/>
      <c r="B1" s="27"/>
      <c r="C1" s="27"/>
    </row>
    <row r="2" spans="1:7" s="13" customFormat="1" ht="26.25" x14ac:dyDescent="0.4">
      <c r="A2" s="34" t="s">
        <v>16</v>
      </c>
      <c r="B2" s="34"/>
      <c r="C2" s="34"/>
      <c r="D2" s="14"/>
      <c r="E2" s="14"/>
      <c r="F2" s="14"/>
      <c r="G2" s="14"/>
    </row>
    <row r="3" spans="1:7" s="13" customFormat="1" ht="174" customHeight="1" x14ac:dyDescent="0.25">
      <c r="A3" s="31" t="s">
        <v>21</v>
      </c>
      <c r="B3" s="32"/>
      <c r="C3" s="32"/>
      <c r="D3" s="15"/>
      <c r="E3" s="15"/>
      <c r="F3" s="15"/>
      <c r="G3" s="15"/>
    </row>
    <row r="4" spans="1:7" s="13" customFormat="1" ht="24" customHeight="1" x14ac:dyDescent="0.25">
      <c r="A4" s="30"/>
      <c r="B4" s="30"/>
      <c r="C4" s="30"/>
      <c r="D4" s="15"/>
      <c r="E4" s="15"/>
      <c r="F4" s="15"/>
      <c r="G4" s="15"/>
    </row>
    <row r="5" spans="1:7" s="13" customFormat="1" ht="34.5" customHeight="1" x14ac:dyDescent="0.25">
      <c r="A5" s="33" t="s">
        <v>17</v>
      </c>
      <c r="B5" s="33"/>
      <c r="C5" s="16" t="s">
        <v>14</v>
      </c>
    </row>
    <row r="6" spans="1:7" s="13" customFormat="1" ht="32.25" customHeight="1" x14ac:dyDescent="0.25">
      <c r="A6" s="25" t="s">
        <v>0</v>
      </c>
      <c r="B6" s="22"/>
      <c r="C6" s="2">
        <v>45000</v>
      </c>
    </row>
    <row r="7" spans="1:7" s="13" customFormat="1" ht="32.25" customHeight="1" x14ac:dyDescent="0.25">
      <c r="A7" s="25" t="s">
        <v>1</v>
      </c>
      <c r="B7" s="23"/>
      <c r="C7" s="3">
        <v>0.26700000000000002</v>
      </c>
    </row>
    <row r="8" spans="1:7" s="13" customFormat="1" ht="32.25" hidden="1" customHeight="1" x14ac:dyDescent="0.3">
      <c r="A8" s="17" t="s">
        <v>2</v>
      </c>
      <c r="B8" s="22">
        <f>B6*B7*0.2</f>
        <v>0</v>
      </c>
      <c r="C8" s="4"/>
    </row>
    <row r="9" spans="1:7" s="13" customFormat="1" ht="32.25" hidden="1" customHeight="1" x14ac:dyDescent="0.3">
      <c r="A9" s="17"/>
      <c r="B9" s="22"/>
      <c r="C9" s="4"/>
    </row>
    <row r="10" spans="1:7" s="13" customFormat="1" ht="54" customHeight="1" x14ac:dyDescent="0.25">
      <c r="A10" s="26" t="s">
        <v>19</v>
      </c>
      <c r="B10" s="24"/>
      <c r="C10" s="5">
        <v>44006</v>
      </c>
    </row>
    <row r="11" spans="1:7" s="13" customFormat="1" ht="54" customHeight="1" x14ac:dyDescent="0.25">
      <c r="A11" s="26" t="s">
        <v>20</v>
      </c>
      <c r="B11" s="24"/>
      <c r="C11" s="5">
        <v>44027</v>
      </c>
    </row>
    <row r="12" spans="1:7" s="13" customFormat="1" ht="32.25" hidden="1" customHeight="1" x14ac:dyDescent="0.25">
      <c r="A12" s="6"/>
      <c r="B12" s="6"/>
      <c r="C12" s="6"/>
    </row>
    <row r="13" spans="1:7" s="13" customFormat="1" ht="32.25" hidden="1" customHeight="1" x14ac:dyDescent="0.25">
      <c r="A13" s="6" t="s">
        <v>3</v>
      </c>
      <c r="B13" s="6">
        <f>IF(D13&lt;0,E13+D13,D13)</f>
        <v>0</v>
      </c>
      <c r="C13" s="7">
        <v>44012</v>
      </c>
      <c r="D13" s="13">
        <f>IF($B$17-$E$13&lt;0,($B$17-$E$13),E13)</f>
        <v>-31437</v>
      </c>
      <c r="E13" s="13">
        <f>IF(F13&lt;0, 0, F13)</f>
        <v>31437</v>
      </c>
      <c r="F13" s="18">
        <f>NETWORKDAYS(B10,C13,G14)</f>
        <v>31437</v>
      </c>
    </row>
    <row r="14" spans="1:7" s="13" customFormat="1" ht="32.25" hidden="1" customHeight="1" x14ac:dyDescent="0.25">
      <c r="A14" s="6" t="s">
        <v>4</v>
      </c>
      <c r="B14" s="6">
        <f>IF(D14&lt;0,E14+D14,D14)</f>
        <v>-31437</v>
      </c>
      <c r="C14" s="7">
        <v>44043</v>
      </c>
      <c r="D14" s="13">
        <f>IF($B$17-$E$14-$E$13&lt;0,($B$17-$E$14-$E$13),E14)</f>
        <v>-31460</v>
      </c>
      <c r="E14" s="13">
        <f>IF(F14&lt;0, 0, F14-E13)</f>
        <v>23</v>
      </c>
      <c r="F14" s="18">
        <f>(NETWORKDAYS(B10,C14,G14))</f>
        <v>31460</v>
      </c>
      <c r="G14" s="19">
        <v>44016</v>
      </c>
    </row>
    <row r="15" spans="1:7" s="13" customFormat="1" ht="32.25" hidden="1" customHeight="1" x14ac:dyDescent="0.25">
      <c r="A15" s="6" t="s">
        <v>5</v>
      </c>
      <c r="B15" s="6">
        <f t="shared" ref="B15:B16" si="0">IF(D15&lt;0,E15+D15,D15)</f>
        <v>-31460</v>
      </c>
      <c r="C15" s="7">
        <v>44074</v>
      </c>
      <c r="D15" s="13">
        <f>IF($B$17-$E$15-$E$14-$E$13&lt;0,($B$17-$E$15-$E$14-$E$13),E15)</f>
        <v>-31481</v>
      </c>
      <c r="E15" s="13">
        <f>IF(F15&lt;0, 0, F15-E14-E13)</f>
        <v>21</v>
      </c>
      <c r="F15" s="18">
        <f>(NETWORKDAYS(B10,C15,G14))</f>
        <v>31481</v>
      </c>
    </row>
    <row r="16" spans="1:7" s="13" customFormat="1" ht="32.25" hidden="1" customHeight="1" x14ac:dyDescent="0.25">
      <c r="A16" s="6" t="s">
        <v>6</v>
      </c>
      <c r="B16" s="6">
        <f t="shared" si="0"/>
        <v>-31481</v>
      </c>
      <c r="C16" s="7">
        <v>44104</v>
      </c>
      <c r="D16" s="13">
        <f>IF($B$17-$E$16-$E$15-$E$14-$E$13&lt;0,($B$17-$E$16-$E$15-$E$14-$E$13),E16)</f>
        <v>-31503</v>
      </c>
      <c r="E16" s="13">
        <f>IF(F16&lt;0, 0, F16-E15-E14-E13)</f>
        <v>22</v>
      </c>
      <c r="F16" s="18">
        <f>(NETWORKDAYS(B10,C16,G14))</f>
        <v>31503</v>
      </c>
    </row>
    <row r="17" spans="1:3" s="13" customFormat="1" ht="32.25" hidden="1" customHeight="1" x14ac:dyDescent="0.25">
      <c r="A17" s="6" t="s">
        <v>7</v>
      </c>
      <c r="B17" s="6">
        <f>NETWORKDAYS(B10,B11,G14)</f>
        <v>0</v>
      </c>
      <c r="C17" s="6"/>
    </row>
    <row r="18" spans="1:3" s="13" customFormat="1" ht="32.25" hidden="1" customHeight="1" x14ac:dyDescent="0.25">
      <c r="A18" s="6"/>
      <c r="B18" s="6">
        <f>SUM(B13:B16)</f>
        <v>-94378</v>
      </c>
      <c r="C18" s="6"/>
    </row>
    <row r="19" spans="1:3" s="13" customFormat="1" ht="32.25" hidden="1" customHeight="1" x14ac:dyDescent="0.25">
      <c r="A19" s="6"/>
      <c r="B19" s="6"/>
      <c r="C19" s="6"/>
    </row>
    <row r="20" spans="1:3" s="13" customFormat="1" ht="32.25" hidden="1" customHeight="1" x14ac:dyDescent="0.25">
      <c r="A20" s="6" t="s">
        <v>8</v>
      </c>
      <c r="B20" s="8" t="e">
        <f>IF(B13&lt;0,0,B13/$B$17)</f>
        <v>#DIV/0!</v>
      </c>
      <c r="C20" s="6"/>
    </row>
    <row r="21" spans="1:3" s="13" customFormat="1" ht="32.25" hidden="1" customHeight="1" x14ac:dyDescent="0.25">
      <c r="A21" s="6" t="s">
        <v>9</v>
      </c>
      <c r="B21" s="8">
        <f>IF(B14&lt;0,0,B14/$B$17)</f>
        <v>0</v>
      </c>
      <c r="C21" s="6"/>
    </row>
    <row r="22" spans="1:3" s="13" customFormat="1" ht="32.25" hidden="1" customHeight="1" x14ac:dyDescent="0.25">
      <c r="A22" s="6" t="s">
        <v>10</v>
      </c>
      <c r="B22" s="8">
        <f>IF(B15&lt;0,0,B15/$B$17)</f>
        <v>0</v>
      </c>
      <c r="C22" s="6"/>
    </row>
    <row r="23" spans="1:3" s="13" customFormat="1" ht="32.25" hidden="1" customHeight="1" x14ac:dyDescent="0.25">
      <c r="A23" s="6" t="s">
        <v>11</v>
      </c>
      <c r="B23" s="8">
        <f>IF(B16&lt;0,0,B16/$B$17)</f>
        <v>0</v>
      </c>
      <c r="C23" s="6"/>
    </row>
    <row r="24" spans="1:3" s="13" customFormat="1" ht="32.25" hidden="1" customHeight="1" x14ac:dyDescent="0.25">
      <c r="A24" s="6"/>
      <c r="B24" s="9" t="e">
        <f>SUM(B20:B23)</f>
        <v>#DIV/0!</v>
      </c>
      <c r="C24" s="6"/>
    </row>
    <row r="25" spans="1:3" s="13" customFormat="1" ht="32.25" customHeight="1" x14ac:dyDescent="0.25">
      <c r="A25" s="10" t="s">
        <v>15</v>
      </c>
      <c r="B25" s="10" t="s">
        <v>12</v>
      </c>
      <c r="C25" s="10" t="s">
        <v>13</v>
      </c>
    </row>
    <row r="26" spans="1:3" s="13" customFormat="1" ht="32.25" customHeight="1" x14ac:dyDescent="0.25">
      <c r="A26" s="20">
        <v>43983</v>
      </c>
      <c r="B26" s="11" t="e">
        <f>$B$8*B20</f>
        <v>#DIV/0!</v>
      </c>
      <c r="C26" s="11">
        <v>0</v>
      </c>
    </row>
    <row r="27" spans="1:3" s="13" customFormat="1" ht="32.25" customHeight="1" x14ac:dyDescent="0.25">
      <c r="A27" s="20">
        <v>44013</v>
      </c>
      <c r="B27" s="11">
        <f t="shared" ref="B27:B29" si="1">$B$8*B21</f>
        <v>0</v>
      </c>
      <c r="C27" s="11">
        <f>$B$8/3</f>
        <v>0</v>
      </c>
    </row>
    <row r="28" spans="1:3" s="13" customFormat="1" ht="32.25" customHeight="1" x14ac:dyDescent="0.25">
      <c r="A28" s="20">
        <v>44044</v>
      </c>
      <c r="B28" s="11">
        <f t="shared" si="1"/>
        <v>0</v>
      </c>
      <c r="C28" s="11">
        <f t="shared" ref="C28:C29" si="2">$B$8/3</f>
        <v>0</v>
      </c>
    </row>
    <row r="29" spans="1:3" s="13" customFormat="1" ht="32.25" customHeight="1" x14ac:dyDescent="0.25">
      <c r="A29" s="20">
        <v>44075</v>
      </c>
      <c r="B29" s="11">
        <f t="shared" si="1"/>
        <v>0</v>
      </c>
      <c r="C29" s="11">
        <f t="shared" si="2"/>
        <v>0</v>
      </c>
    </row>
    <row r="30" spans="1:3" s="13" customFormat="1" ht="32.25" customHeight="1" x14ac:dyDescent="0.25">
      <c r="A30" s="21" t="s">
        <v>2</v>
      </c>
      <c r="B30" s="12" t="e">
        <f>IF(SUM(B26:B29)=B8,SUM(B26:B29),"ERROR")</f>
        <v>#DIV/0!</v>
      </c>
      <c r="C30" s="12">
        <f>IF(SUM(C27:C29)=B8,SUM(C27:C29),"ERROR")</f>
        <v>0</v>
      </c>
    </row>
    <row r="31" spans="1:3" s="13" customFormat="1" x14ac:dyDescent="0.25">
      <c r="A31" s="28" t="s">
        <v>18</v>
      </c>
      <c r="B31" s="28"/>
      <c r="C31" s="28"/>
    </row>
    <row r="32" spans="1:3" s="13" customFormat="1" x14ac:dyDescent="0.25">
      <c r="A32" s="29"/>
      <c r="B32" s="29"/>
      <c r="C32" s="29"/>
    </row>
    <row r="33" spans="1:3" s="13" customFormat="1" ht="15" customHeight="1" x14ac:dyDescent="0.25">
      <c r="A33" s="29"/>
      <c r="B33" s="29"/>
      <c r="C33" s="29"/>
    </row>
    <row r="34" spans="1:3" s="13" customFormat="1" x14ac:dyDescent="0.25">
      <c r="A34" s="29"/>
      <c r="B34" s="29"/>
      <c r="C34" s="29"/>
    </row>
    <row r="35" spans="1:3" x14ac:dyDescent="0.25">
      <c r="A35" s="1"/>
      <c r="B35" s="1"/>
      <c r="C35" s="1"/>
    </row>
  </sheetData>
  <sheetProtection algorithmName="SHA-512" hashValue="kSaOWnEViCGEohvbTlgzu/5ZeFD9PY0ipZ9yN6SwrJMPTasSAfndL9TDKBsu/Buk3ihFOdq6iG6YGnMss7oYfQ==" saltValue="lVRkhziX72rjTkPiGLGtBw==" spinCount="100000" sheet="1" objects="1" scenarios="1" selectLockedCells="1"/>
  <mergeCells count="6">
    <mergeCell ref="A1:C1"/>
    <mergeCell ref="A31:C34"/>
    <mergeCell ref="A4:C4"/>
    <mergeCell ref="A3:C3"/>
    <mergeCell ref="A5:B5"/>
    <mergeCell ref="A2:C2"/>
  </mergeCells>
  <pageMargins left="0.7" right="0.7" top="0.75" bottom="0.75" header="0.3" footer="0.3"/>
  <pageSetup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Summer Session Calculator</vt:lpstr>
    </vt:vector>
  </TitlesOfParts>
  <Company>Western Oregon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 McMurry</dc:creator>
  <cp:lastModifiedBy>Julie McMurry</cp:lastModifiedBy>
  <dcterms:created xsi:type="dcterms:W3CDTF">2020-04-29T18:54:37Z</dcterms:created>
  <dcterms:modified xsi:type="dcterms:W3CDTF">2020-04-30T17:18:36Z</dcterms:modified>
</cp:coreProperties>
</file>