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3\Final Upload Doc\"/>
    </mc:Choice>
  </mc:AlternateContent>
  <xr:revisionPtr revIDLastSave="0" documentId="13_ncr:1_{EB475FDD-BF3C-4561-8193-6DF49075184E}" xr6:coauthVersionLast="47" xr6:coauthVersionMax="47" xr10:uidLastSave="{00000000-0000-0000-0000-000000000000}"/>
  <bookViews>
    <workbookView xWindow="-120" yWindow="-120" windowWidth="29040" windowHeight="15225" tabRatio="890" activeTab="1" xr2:uid="{54981FC2-6DA1-48B7-B42A-40E0E14B9FAE}"/>
  </bookViews>
  <sheets>
    <sheet name="Low_High Cost Adv Meals PerDiem" sheetId="2" r:id="rId1"/>
    <sheet name="International Adv Meals PerDiem" sheetId="23" r:id="rId2"/>
    <sheet name="&gt;|| Who What How When ||&lt;" sheetId="12" r:id="rId3"/>
    <sheet name="Post-TRR Summary" sheetId="16" r:id="rId4"/>
    <sheet name="Mileage - SECTION B" sheetId="13" r:id="rId5"/>
    <sheet name="P Card_Direct Bill - SECTION C" sheetId="14" r:id="rId6"/>
    <sheet name="Cash_Personal Funds - SECTION D" sheetId="15" r:id="rId7"/>
    <sheet name="&gt;||&lt;" sheetId="22" r:id="rId8"/>
    <sheet name="Non-Univ RETREAT JUSTIFICATION" sheetId="18" r:id="rId9"/>
  </sheets>
  <definedNames>
    <definedName name="_xlnm.Print_Area" localSheetId="6">'Cash_Personal Funds - SECTION D'!$A$1:$F$19</definedName>
    <definedName name="_xlnm.Print_Area" localSheetId="1">'International Adv Meals PerDiem'!$A$1:$I$47</definedName>
    <definedName name="_xlnm.Print_Area" localSheetId="0">'Low_High Cost Adv Meals PerDiem'!$A$1:$I$47</definedName>
    <definedName name="_xlnm.Print_Area" localSheetId="4">'Mileage - SECTION B'!$A$1:$I$16</definedName>
    <definedName name="_xlnm.Print_Area" localSheetId="8">'Non-Univ RETREAT JUSTIFICATION'!$A$1:$F$55</definedName>
    <definedName name="_xlnm.Print_Area" localSheetId="5">'P Card_Direct Bill - SECTION C'!$A$1:$H$19</definedName>
    <definedName name="_xlnm.Print_Area" localSheetId="3">'Post-TRR Summary'!$A$1:$O$44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3" l="1"/>
  <c r="I29" i="23"/>
  <c r="I28" i="23"/>
  <c r="I27" i="23"/>
  <c r="I26" i="23"/>
  <c r="I25" i="23"/>
  <c r="I24" i="23"/>
  <c r="I23" i="23"/>
  <c r="I31" i="23" s="1"/>
  <c r="I22" i="23"/>
  <c r="I21" i="23"/>
  <c r="I20" i="23"/>
  <c r="I19" i="23"/>
  <c r="I18" i="23"/>
  <c r="I17" i="23"/>
  <c r="I7" i="13" l="1"/>
  <c r="I8" i="13"/>
  <c r="I9" i="13"/>
  <c r="I10" i="13"/>
  <c r="I11" i="13"/>
  <c r="I12" i="13"/>
  <c r="I13" i="13"/>
  <c r="I14" i="13"/>
  <c r="I15" i="13"/>
  <c r="I5" i="13"/>
  <c r="I55" i="13"/>
  <c r="I56" i="13"/>
  <c r="I57" i="13"/>
  <c r="I58" i="13"/>
  <c r="I59" i="13"/>
  <c r="I60" i="13"/>
  <c r="I61" i="13"/>
  <c r="I62" i="13"/>
  <c r="I63" i="13"/>
  <c r="I53" i="13"/>
  <c r="I54" i="13"/>
  <c r="G64" i="13"/>
  <c r="I64" i="13" l="1"/>
  <c r="F30" i="16" l="1"/>
  <c r="F40" i="16"/>
  <c r="O17" i="16" l="1"/>
  <c r="C21" i="18" l="1"/>
  <c r="C22" i="18"/>
  <c r="C23" i="18"/>
  <c r="C24" i="18"/>
  <c r="C25" i="18"/>
  <c r="C26" i="18"/>
  <c r="C27" i="18"/>
  <c r="C20" i="18"/>
  <c r="E16" i="18"/>
  <c r="E33" i="18" l="1"/>
  <c r="E32" i="18"/>
  <c r="E31" i="18"/>
  <c r="E30" i="18"/>
  <c r="E29" i="18"/>
  <c r="E28" i="18"/>
  <c r="I23" i="2"/>
  <c r="I22" i="2"/>
  <c r="I21" i="2"/>
  <c r="I17" i="2"/>
  <c r="I18" i="2"/>
  <c r="I19" i="2"/>
  <c r="I20" i="2"/>
  <c r="I24" i="2"/>
  <c r="I25" i="2"/>
  <c r="I26" i="2"/>
  <c r="I27" i="2"/>
  <c r="I28" i="2"/>
  <c r="I29" i="2"/>
  <c r="I30" i="2"/>
  <c r="E27" i="18"/>
  <c r="E26" i="18"/>
  <c r="E25" i="18"/>
  <c r="E24" i="18"/>
  <c r="E23" i="18"/>
  <c r="E22" i="18"/>
  <c r="E21" i="18"/>
  <c r="E20" i="18"/>
  <c r="F19" i="15"/>
  <c r="H19" i="14"/>
  <c r="G17" i="16" s="1"/>
  <c r="G16" i="13"/>
  <c r="G14" i="16" s="1"/>
  <c r="I6" i="13"/>
  <c r="E35" i="18" l="1"/>
  <c r="B15" i="18" s="1"/>
  <c r="I16" i="13"/>
  <c r="I14" i="16" s="1"/>
  <c r="O18" i="16" s="1"/>
  <c r="B17" i="18" l="1"/>
  <c r="I31" i="2" l="1"/>
</calcChain>
</file>

<file path=xl/sharedStrings.xml><?xml version="1.0" encoding="utf-8"?>
<sst xmlns="http://schemas.openxmlformats.org/spreadsheetml/2006/main" count="545" uniqueCount="325">
  <si>
    <t>REFERENCE WOU TRAVEL POLICIES AND RATES TO COMPLETE THIS FORM</t>
  </si>
  <si>
    <t>NAME:</t>
  </si>
  <si>
    <t>WOU V#:</t>
  </si>
  <si>
    <t>STREET:</t>
  </si>
  <si>
    <t>DEPARTMENT:</t>
  </si>
  <si>
    <t>PURPOSE:</t>
  </si>
  <si>
    <t>EMPLOYEE</t>
  </si>
  <si>
    <t>NON-WOU</t>
  </si>
  <si>
    <t xml:space="preserve"> </t>
  </si>
  <si>
    <t xml:space="preserve">DEP-ARR </t>
  </si>
  <si>
    <t>PRIVATE AUTO</t>
  </si>
  <si>
    <t>DATE</t>
  </si>
  <si>
    <t>TIME</t>
  </si>
  <si>
    <t>DESTINATION</t>
  </si>
  <si>
    <t>MILES</t>
  </si>
  <si>
    <t>PER ML</t>
  </si>
  <si>
    <t xml:space="preserve">TOTAL </t>
  </si>
  <si>
    <t>Y/N</t>
  </si>
  <si>
    <t>Conference</t>
  </si>
  <si>
    <t>M &amp; IE</t>
  </si>
  <si>
    <t>First/Last Day</t>
  </si>
  <si>
    <t>Yes</t>
  </si>
  <si>
    <t>Per diem</t>
  </si>
  <si>
    <t>Yes/No</t>
  </si>
  <si>
    <t>Signature</t>
  </si>
  <si>
    <t>Date</t>
  </si>
  <si>
    <t>Total Meals Request</t>
  </si>
  <si>
    <t>________________</t>
  </si>
  <si>
    <t>* Insert international rate by city/country</t>
  </si>
  <si>
    <t>Who</t>
  </si>
  <si>
    <t>What</t>
  </si>
  <si>
    <t xml:space="preserve">How </t>
  </si>
  <si>
    <t>When</t>
  </si>
  <si>
    <t>Traveler</t>
  </si>
  <si>
    <t>Pre trip authorization approval</t>
  </si>
  <si>
    <t>Form</t>
  </si>
  <si>
    <t>book flight</t>
  </si>
  <si>
    <t>P Card</t>
  </si>
  <si>
    <t>Personal Funds</t>
  </si>
  <si>
    <t>Conference booking</t>
  </si>
  <si>
    <t>Hotel room - no conference</t>
  </si>
  <si>
    <t>Hotel room -  conference</t>
  </si>
  <si>
    <t>with conference booking</t>
  </si>
  <si>
    <t>Notes</t>
  </si>
  <si>
    <t>ASAP</t>
  </si>
  <si>
    <t>2 weeks before trip</t>
  </si>
  <si>
    <t>Per Diem Travel Invoice in Banner</t>
  </si>
  <si>
    <t>Google Map/MapQuest</t>
  </si>
  <si>
    <t>post trip</t>
  </si>
  <si>
    <t>Airport Parking</t>
  </si>
  <si>
    <t>Receipt</t>
  </si>
  <si>
    <t>Incidental Reimbursements:</t>
  </si>
  <si>
    <t>Mileage</t>
  </si>
  <si>
    <t>Transporation over $25</t>
  </si>
  <si>
    <t>Director of Academic Services - for grants</t>
  </si>
  <si>
    <t>Include receipt with TRF</t>
  </si>
  <si>
    <t>OTHER EXPENSES PAID:  Airfares, Parking, Cabs, Telephone Calls, Etc.</t>
  </si>
  <si>
    <t xml:space="preserve"> PROCUREMENT CARD/DIRECT BILL</t>
  </si>
  <si>
    <t>CASH / PERSONAL CREDIT CARD</t>
  </si>
  <si>
    <t>TOTAL</t>
  </si>
  <si>
    <t>Procurement Expenses Subtotal</t>
  </si>
  <si>
    <t xml:space="preserve">Personal Expense Subtotal </t>
  </si>
  <si>
    <t>Total Reimbursable Travel Expenses</t>
  </si>
  <si>
    <t>INDEX</t>
  </si>
  <si>
    <t>ACCT</t>
  </si>
  <si>
    <t>ACTV</t>
  </si>
  <si>
    <t>AMOUNT</t>
  </si>
  <si>
    <t>CODE</t>
  </si>
  <si>
    <t>EXPENSED</t>
  </si>
  <si>
    <t>BUSINESS OFFICE USE ONLY:</t>
  </si>
  <si>
    <t>BUS OFF REVIEW BY:</t>
  </si>
  <si>
    <t>INVOICE NO:</t>
  </si>
  <si>
    <t>CHECK NO:</t>
  </si>
  <si>
    <t>TOTAL MEALS AND LODGING:</t>
  </si>
  <si>
    <t>AIRFARE</t>
  </si>
  <si>
    <t>OTHER:</t>
  </si>
  <si>
    <t>TOTAL EXPENSES:</t>
  </si>
  <si>
    <t>I (the claimant) certify that this claim is true and correct; that no part thereof has been heretofore claimed or will be claimed from any other source.</t>
  </si>
  <si>
    <t>CLAIMANT: SIGNATURE / DATE</t>
  </si>
  <si>
    <t>MILEAGE</t>
  </si>
  <si>
    <t>PCARD/DIRECT BILL EXPENSES
Description</t>
  </si>
  <si>
    <t>PERSONAL EXPENSES
Description</t>
  </si>
  <si>
    <r>
      <t xml:space="preserve">Form Prepared by:  
</t>
    </r>
    <r>
      <rPr>
        <sz val="14"/>
        <rFont val="Arial"/>
        <family val="2"/>
      </rPr>
      <t>(print name)</t>
    </r>
  </si>
  <si>
    <t xml:space="preserve">Hotel - Conference </t>
  </si>
  <si>
    <t>Conference Registration</t>
  </si>
  <si>
    <t>Uber</t>
  </si>
  <si>
    <t>Commercial ground transportation requires receipts if $25 or more per item.</t>
  </si>
  <si>
    <t xml:space="preserve">MILEAGE TOTAL </t>
  </si>
  <si>
    <t xml:space="preserve">(City and State, or if Foreign, list City and Country below) </t>
  </si>
  <si>
    <t>Travel Card</t>
  </si>
  <si>
    <t>Upload receipt to DocStar/include receipt with TRF</t>
  </si>
  <si>
    <t>Extra Luggage charged - pre approved</t>
  </si>
  <si>
    <t>Include approval with Travel Reimbursement Form (TRF)</t>
  </si>
  <si>
    <t>Transporation under $25</t>
  </si>
  <si>
    <t>No receipt required</t>
  </si>
  <si>
    <t>List on TRF</t>
  </si>
  <si>
    <t xml:space="preserve">    LODGING</t>
  </si>
  <si>
    <t xml:space="preserve">    MILEAGE</t>
  </si>
  <si>
    <t xml:space="preserve">    M&amp;IE</t>
  </si>
  <si>
    <t>ESTIMATED TOTAL COST:</t>
  </si>
  <si>
    <t>ORGANIZATION</t>
  </si>
  <si>
    <t>NUMBER DAYS</t>
  </si>
  <si>
    <t>TOTAL M&amp;IE</t>
  </si>
  <si>
    <t>PURPOSE/OBJECTIVE OF RETREAT:</t>
  </si>
  <si>
    <t>RETREAT LOCATION:</t>
  </si>
  <si>
    <t>OFFSITE RATIONALE:</t>
  </si>
  <si>
    <t>MEALS  &amp; INCIDENTAL EXPENSES</t>
  </si>
  <si>
    <t>Total Mileage</t>
  </si>
  <si>
    <t>SECTION A</t>
  </si>
  <si>
    <t>SECTION B</t>
  </si>
  <si>
    <t>SECTION C</t>
  </si>
  <si>
    <t>SECTION D</t>
  </si>
  <si>
    <t>SECTION E:</t>
  </si>
  <si>
    <t>https://wou.edu/business/files/2022/01/WOU-Summary-of-Travel-Reimbursements-Rates-2022-2.pdf</t>
  </si>
  <si>
    <t>MILEAGE SUMMARY - PRIVATE AUTO</t>
  </si>
  <si>
    <t xml:space="preserve"> OTHER EXPENSES PAID:  Airfares, Parking, Cabs, Etc.</t>
  </si>
  <si>
    <t>INDEX CODE/APPROVAL REQUIRED</t>
  </si>
  <si>
    <t>Pre Paid Per Diem Invoice</t>
  </si>
  <si>
    <t>Conference parking</t>
  </si>
  <si>
    <t>2 total receipts to be attached</t>
  </si>
  <si>
    <t xml:space="preserve">Purpose:  </t>
  </si>
  <si>
    <t>INDEX/ACCT code: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</si>
  <si>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</si>
  <si>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Invoice#: 
</t>
  </si>
  <si>
    <r>
      <rPr>
        <b/>
        <sz val="14"/>
        <color theme="1"/>
        <rFont val="Arial"/>
        <family val="2"/>
      </rPr>
      <t>CLAIMANT</t>
    </r>
    <r>
      <rPr>
        <sz val="14"/>
        <color theme="1"/>
        <rFont val="Arial"/>
        <family val="2"/>
      </rPr>
      <t xml:space="preserve"> (Printed Name)</t>
    </r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</si>
  <si>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</si>
  <si>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 xml:space="preserve">    Other</t>
  </si>
  <si>
    <t>RETREAT DATES: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</si>
  <si>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</si>
  <si>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Total</t>
  </si>
  <si>
    <t>CLAIIMANT NAME:</t>
  </si>
  <si>
    <t># OF ATTENDEES:</t>
  </si>
  <si>
    <t>EMPLOYEE #:</t>
  </si>
  <si>
    <t>https://www.travel.dod.mil/Travel-Transportation-Rates/Per-Diem/Per-Diem-Rate-Lookup/</t>
  </si>
  <si>
    <t>**STUDENT #:</t>
  </si>
  <si>
    <t>(**VPSA Pre-approval &amp; Additional form req)</t>
  </si>
  <si>
    <t>**SIGNATURES</t>
  </si>
  <si>
    <t>*Justification for off-site retreat as well as the approximate cost differential:</t>
  </si>
  <si>
    <t>Direct-Bill</t>
  </si>
  <si>
    <t>Azumano Air Agent</t>
  </si>
  <si>
    <t>Direct-bill to WOU/include receipt with TRF</t>
  </si>
  <si>
    <t>thru INV process/include receipt with TRF</t>
  </si>
  <si>
    <t>Proper Form</t>
  </si>
  <si>
    <t>Enterprise/Hertz Contract - Direct-Bill</t>
  </si>
  <si>
    <t>or thru INV process/include receipt with TRF</t>
  </si>
  <si>
    <t>Enterprise/Hertz Contract - P Card</t>
  </si>
  <si>
    <t>Enterprise/Hertz Contract - Personal Funds</t>
  </si>
  <si>
    <t>Enterprise/Hertz Contract - Travel Card</t>
  </si>
  <si>
    <t>Thru INV process/Upload receipt to DocStar/Include receipt with TRF</t>
  </si>
  <si>
    <t>Include map with TRF</t>
  </si>
  <si>
    <t>Entry/Admission Fees</t>
  </si>
  <si>
    <t>Fuel (for Rental car)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</si>
  <si>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</si>
  <si>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>**Please attach all receipts/supporting Doc - total 3</t>
  </si>
  <si>
    <t>**Please attach all receipts</t>
  </si>
  <si>
    <t xml:space="preserve">NOTES: </t>
  </si>
  <si>
    <r>
      <t>NOTES</t>
    </r>
    <r>
      <rPr>
        <sz val="12"/>
        <rFont val="Arial"/>
        <family val="2"/>
      </rPr>
      <t xml:space="preserve"> (In this example): </t>
    </r>
  </si>
  <si>
    <r>
      <t>NOTES</t>
    </r>
    <r>
      <rPr>
        <sz val="14"/>
        <rFont val="Arial"/>
        <family val="2"/>
      </rPr>
      <t xml:space="preserve"> (In this example): </t>
    </r>
  </si>
  <si>
    <t>Personal Expense Subtotal</t>
  </si>
  <si>
    <t>DESTINATION:</t>
  </si>
  <si>
    <r>
      <t xml:space="preserve">** </t>
    </r>
    <r>
      <rPr>
        <b/>
        <i/>
        <u/>
        <sz val="14"/>
        <rFont val="Arial"/>
        <family val="2"/>
      </rPr>
      <t>INDEX</t>
    </r>
    <r>
      <rPr>
        <i/>
        <sz val="14"/>
        <rFont val="Arial"/>
        <family val="2"/>
      </rPr>
      <t xml:space="preserve"> code needs to be provided</t>
    </r>
  </si>
  <si>
    <r>
      <t xml:space="preserve">DIRECTOR/DIVISION CHAIR/VP or PRESIDENT: </t>
    </r>
    <r>
      <rPr>
        <b/>
        <u/>
        <sz val="14"/>
        <rFont val="Arial"/>
        <family val="2"/>
      </rPr>
      <t>PRINT NAME</t>
    </r>
  </si>
  <si>
    <t>SIGNATURE    /    DATE</t>
  </si>
  <si>
    <t>WOU</t>
  </si>
  <si>
    <t>Permanent WorkStation:</t>
  </si>
  <si>
    <r>
      <rPr>
        <b/>
        <u/>
        <sz val="14"/>
        <rFont val="Arial"/>
        <family val="2"/>
      </rPr>
      <t>SECTION A</t>
    </r>
    <r>
      <rPr>
        <i/>
        <sz val="14"/>
        <rFont val="Arial"/>
        <family val="2"/>
      </rPr>
      <t xml:space="preserve"> - **Fill out each field:</t>
    </r>
  </si>
  <si>
    <r>
      <rPr>
        <i/>
        <sz val="14"/>
        <color theme="1"/>
        <rFont val="Arial"/>
        <family val="2"/>
      </rPr>
      <t xml:space="preserve">** From </t>
    </r>
    <r>
      <rPr>
        <b/>
        <i/>
        <u/>
        <sz val="14"/>
        <color theme="1"/>
        <rFont val="Arial"/>
        <family val="2"/>
      </rPr>
      <t xml:space="preserve">Mileage - </t>
    </r>
    <r>
      <rPr>
        <b/>
        <u/>
        <sz val="14"/>
        <color theme="1"/>
        <rFont val="Arial"/>
        <family val="2"/>
      </rPr>
      <t>SECTION B</t>
    </r>
    <r>
      <rPr>
        <i/>
        <sz val="14"/>
        <color theme="1"/>
        <rFont val="Arial"/>
        <family val="2"/>
      </rPr>
      <t xml:space="preserve"> tab</t>
    </r>
  </si>
  <si>
    <r>
      <rPr>
        <i/>
        <sz val="14"/>
        <rFont val="Arial"/>
        <family val="2"/>
      </rPr>
      <t xml:space="preserve">** From </t>
    </r>
    <r>
      <rPr>
        <b/>
        <i/>
        <u/>
        <sz val="14"/>
        <color theme="1"/>
        <rFont val="Arial"/>
        <family val="2"/>
      </rPr>
      <t xml:space="preserve">P Card_Direct Bill - </t>
    </r>
    <r>
      <rPr>
        <b/>
        <u/>
        <sz val="14"/>
        <color theme="1"/>
        <rFont val="Arial"/>
        <family val="2"/>
      </rPr>
      <t>SECTION C</t>
    </r>
    <r>
      <rPr>
        <i/>
        <sz val="14"/>
        <color theme="1"/>
        <rFont val="Arial"/>
        <family val="2"/>
      </rPr>
      <t xml:space="preserve"> &amp; </t>
    </r>
    <r>
      <rPr>
        <b/>
        <i/>
        <u/>
        <sz val="14"/>
        <color theme="1"/>
        <rFont val="Arial"/>
        <family val="2"/>
      </rPr>
      <t xml:space="preserve">Cash_Personal Funds - </t>
    </r>
    <r>
      <rPr>
        <b/>
        <u/>
        <sz val="14"/>
        <color theme="1"/>
        <rFont val="Arial"/>
        <family val="2"/>
      </rPr>
      <t>SECTION D</t>
    </r>
    <r>
      <rPr>
        <i/>
        <sz val="14"/>
        <color theme="1"/>
        <rFont val="Arial"/>
        <family val="2"/>
      </rPr>
      <t xml:space="preserve"> tabs</t>
    </r>
  </si>
  <si>
    <t>PCARD/DIRECT BILL EXPENSES</t>
  </si>
  <si>
    <t>SAM SPADE</t>
  </si>
  <si>
    <t>123 Maltese Way</t>
  </si>
  <si>
    <t>CITY, STATE, ZIP:</t>
  </si>
  <si>
    <t>Monmouth, OR 97361</t>
  </si>
  <si>
    <t>CITY, STATE ZIP:</t>
  </si>
  <si>
    <t>Criminal Justice</t>
  </si>
  <si>
    <t>COR 901/39515</t>
  </si>
  <si>
    <t>YYZ</t>
  </si>
  <si>
    <t>X</t>
  </si>
  <si>
    <t>Y</t>
  </si>
  <si>
    <t>Toledo Ohio</t>
  </si>
  <si>
    <t>Home to PDX to Toledo Ohio</t>
  </si>
  <si>
    <t>Toledo Ohio to PDX to Home</t>
  </si>
  <si>
    <t xml:space="preserve">Destination: </t>
  </si>
  <si>
    <t>Detective Conference</t>
  </si>
  <si>
    <t xml:space="preserve">WOU V#: </t>
  </si>
  <si>
    <t>V00500000</t>
  </si>
  <si>
    <t>No</t>
  </si>
  <si>
    <t>https://wou.edu/business/files/2023/01/WOU-Summary-of-Travel-Reimbursements-Rates-2023.pdf</t>
  </si>
  <si>
    <t>2022 Rates</t>
  </si>
  <si>
    <t>2023 Rates</t>
  </si>
  <si>
    <t>Oregon Convention Center - Portland</t>
  </si>
  <si>
    <t>V005000000</t>
  </si>
  <si>
    <t>Detective Strategies</t>
  </si>
  <si>
    <t xml:space="preserve">On Campus inadequate space for labs/displays/role playing scenerios </t>
  </si>
  <si>
    <t>XYZ</t>
  </si>
  <si>
    <t>SHERLOCK HOLMES</t>
  </si>
  <si>
    <t>C. AUGUSTE DUPIN</t>
  </si>
  <si>
    <t>HERCULE POIROT</t>
  </si>
  <si>
    <t>FATHER BROWN</t>
  </si>
  <si>
    <t>ENCYCLOPEDIA BROWN</t>
  </si>
  <si>
    <t>INSPECTOR CLOUSEAU</t>
  </si>
  <si>
    <t>TEMPERANCE BRENNAN</t>
  </si>
  <si>
    <t>SF GATE</t>
  </si>
  <si>
    <t>LONDON SOCIETY</t>
  </si>
  <si>
    <t xml:space="preserve">E.A.P. </t>
  </si>
  <si>
    <t>A.C.O.E.</t>
  </si>
  <si>
    <t xml:space="preserve"> CHESTERTON</t>
  </si>
  <si>
    <t>LIBRARY SCIENCES</t>
  </si>
  <si>
    <t xml:space="preserve">P2 </t>
  </si>
  <si>
    <t>FORENSIC SCIENCES</t>
  </si>
  <si>
    <t>AAA</t>
  </si>
  <si>
    <t>BBB</t>
  </si>
  <si>
    <t>CCC</t>
  </si>
  <si>
    <t>DDD</t>
  </si>
  <si>
    <t>EEE</t>
  </si>
  <si>
    <t>FFF</t>
  </si>
  <si>
    <t>GGG</t>
  </si>
  <si>
    <t>HHH</t>
  </si>
  <si>
    <t>I1234567</t>
  </si>
  <si>
    <t>CITY, ST, ZIP: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</si>
  <si>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</si>
  <si>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t xml:space="preserve">Created by / Date: </t>
  </si>
  <si>
    <t>TAM WOU OR 6/4,11,18,19/21</t>
  </si>
  <si>
    <t xml:space="preserve">**Vendor INV Standard Naming Convention in Banner:
</t>
  </si>
  <si>
    <t>**PMT Due Date:</t>
  </si>
  <si>
    <t>**5 business days prior to departure date</t>
  </si>
  <si>
    <r>
      <t xml:space="preserve">ADVANCE TRAVEL MEALS PER DIEM INVOICE Request Form
Low/High Cost </t>
    </r>
    <r>
      <rPr>
        <sz val="14"/>
        <rFont val="Arial"/>
        <family val="2"/>
      </rPr>
      <t>(Up to two weeks)</t>
    </r>
  </si>
  <si>
    <t>**M&amp;IE</t>
  </si>
  <si>
    <r>
      <t xml:space="preserve">ADVANCE TRAVEL MEALS PER DIEM INVOICE Request Form
International </t>
    </r>
    <r>
      <rPr>
        <sz val="14"/>
        <rFont val="Arial"/>
        <family val="2"/>
      </rPr>
      <t>(Up to two weeks)</t>
    </r>
  </si>
  <si>
    <t>PERSONAL EXPENSES Description</t>
  </si>
  <si>
    <t>SECTION C &amp; D</t>
  </si>
  <si>
    <r>
      <t xml:space="preserve">Total Amount from </t>
    </r>
    <r>
      <rPr>
        <i/>
        <u/>
        <sz val="14"/>
        <color rgb="FF0070C0"/>
        <rFont val="Arial"/>
        <family val="2"/>
      </rPr>
      <t xml:space="preserve">Section </t>
    </r>
    <r>
      <rPr>
        <b/>
        <i/>
        <u/>
        <sz val="14"/>
        <color rgb="FF0070C0"/>
        <rFont val="Arial"/>
        <family val="2"/>
      </rPr>
      <t>B &amp; D</t>
    </r>
  </si>
  <si>
    <r>
      <t xml:space="preserve">**Fill out the </t>
    </r>
    <r>
      <rPr>
        <b/>
        <i/>
        <sz val="14"/>
        <rFont val="Arial"/>
        <family val="2"/>
      </rPr>
      <t>TAM</t>
    </r>
    <r>
      <rPr>
        <i/>
        <sz val="14"/>
        <rFont val="Arial"/>
        <family val="2"/>
      </rPr>
      <t xml:space="preserve"> or </t>
    </r>
    <r>
      <rPr>
        <b/>
        <i/>
        <sz val="14"/>
        <rFont val="Arial"/>
        <family val="2"/>
      </rPr>
      <t>TAR</t>
    </r>
    <r>
      <rPr>
        <i/>
        <sz val="14"/>
        <rFont val="Arial"/>
        <family val="2"/>
      </rPr>
      <t xml:space="preserve"> </t>
    </r>
    <r>
      <rPr>
        <b/>
        <i/>
        <u/>
        <sz val="14"/>
        <rFont val="Arial"/>
        <family val="2"/>
      </rPr>
      <t>INV#</t>
    </r>
    <r>
      <rPr>
        <i/>
        <sz val="14"/>
        <rFont val="Arial"/>
        <family val="2"/>
      </rPr>
      <t xml:space="preserve"> here</t>
    </r>
  </si>
  <si>
    <t>To Clear TA</t>
  </si>
  <si>
    <t>TA - Travel Advance PMT for group travel only</t>
  </si>
  <si>
    <t>To Clear TC</t>
  </si>
  <si>
    <t>TC - for Travel Card User only</t>
  </si>
  <si>
    <r>
      <t xml:space="preserve">To Clear TA </t>
    </r>
    <r>
      <rPr>
        <i/>
        <sz val="14"/>
        <rFont val="Arial"/>
        <family val="2"/>
      </rPr>
      <t xml:space="preserve">(if Applicable) </t>
    </r>
    <r>
      <rPr>
        <u/>
        <sz val="14"/>
        <rFont val="Arial"/>
        <family val="2"/>
      </rPr>
      <t xml:space="preserve">TA INV#   </t>
    </r>
    <r>
      <rPr>
        <i/>
        <u/>
        <sz val="14"/>
        <rFont val="Arial"/>
        <family val="2"/>
      </rPr>
      <t xml:space="preserve">                       </t>
    </r>
    <r>
      <rPr>
        <i/>
        <sz val="14"/>
        <rFont val="Arial"/>
        <family val="2"/>
      </rPr>
      <t xml:space="preserve"> </t>
    </r>
  </si>
  <si>
    <r>
      <t xml:space="preserve">To Clear TC </t>
    </r>
    <r>
      <rPr>
        <i/>
        <sz val="14"/>
        <rFont val="Arial"/>
        <family val="2"/>
      </rPr>
      <t>(if Applicable)</t>
    </r>
  </si>
  <si>
    <t>Revised 01/01/2023</t>
  </si>
  <si>
    <r>
      <t xml:space="preserve">Advance Travel Meals PerDiem </t>
    </r>
    <r>
      <rPr>
        <b/>
        <u/>
        <sz val="14"/>
        <rFont val="Arial"/>
        <family val="2"/>
      </rPr>
      <t>INV#</t>
    </r>
    <r>
      <rPr>
        <i/>
        <sz val="12"/>
        <rFont val="Arial"/>
        <family val="2"/>
      </rPr>
      <t xml:space="preserve"> (if applicable):</t>
    </r>
    <r>
      <rPr>
        <b/>
        <sz val="14"/>
        <rFont val="Arial"/>
        <family val="2"/>
      </rPr>
      <t xml:space="preserve">  I1234567 / YYZ</t>
    </r>
  </si>
  <si>
    <t>*RETREAT</t>
  </si>
  <si>
    <t>Add: NON-UNIVERSITY RETREAT JUSTIFICATION Form</t>
  </si>
  <si>
    <t>Budget Authority and VP approval, Including all required Supporting Doc</t>
  </si>
  <si>
    <t>https://wou.edu/student/policies-forms/student-travel-request-form/</t>
  </si>
  <si>
    <t>https://www2.wou.edu/nora/policy.entry.view_policy/?ppolicyid=689</t>
  </si>
  <si>
    <t>**Student Travel Request Form &amp; WOU Policy:</t>
  </si>
  <si>
    <t>HOME</t>
  </si>
  <si>
    <t>**Are you working remotely?</t>
  </si>
  <si>
    <r>
      <t xml:space="preserve">**Remote worker commonly is </t>
    </r>
    <r>
      <rPr>
        <b/>
        <i/>
        <u/>
        <sz val="14"/>
        <rFont val="Arial"/>
        <family val="2"/>
      </rPr>
      <t xml:space="preserve">not </t>
    </r>
    <r>
      <rPr>
        <i/>
        <sz val="14"/>
        <rFont val="Arial"/>
        <family val="2"/>
      </rPr>
      <t>considered to be in travel status</t>
    </r>
  </si>
  <si>
    <r>
      <t xml:space="preserve">**First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</si>
  <si>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r>
      <t xml:space="preserve">**Last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</si>
  <si>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t>STUDENTS and/or EMPLOYEES ATTENDING</t>
  </si>
  <si>
    <t>**Vendor INV Naming Convention Examples:</t>
  </si>
  <si>
    <t>COR901</t>
  </si>
  <si>
    <t>INDEX code:</t>
  </si>
  <si>
    <r>
      <rPr>
        <b/>
        <u/>
        <sz val="11"/>
        <color rgb="FF0070C0"/>
        <rFont val="Calibri"/>
        <family val="2"/>
        <scheme val="minor"/>
      </rPr>
      <t>TAM</t>
    </r>
    <r>
      <rPr>
        <sz val="11"/>
        <color rgb="FF0070C0"/>
        <rFont val="Calibri"/>
        <family val="2"/>
        <scheme val="minor"/>
      </rPr>
      <t xml:space="preserve"> REDMOND OR 1/13-15/23</t>
    </r>
  </si>
  <si>
    <r>
      <t>(</t>
    </r>
    <r>
      <rPr>
        <b/>
        <u/>
        <sz val="11"/>
        <rFont val="Calibri"/>
        <family val="2"/>
        <scheme val="minor"/>
      </rPr>
      <t>TAM</t>
    </r>
    <r>
      <rPr>
        <sz val="11"/>
        <rFont val="Calibri"/>
        <family val="2"/>
        <scheme val="minor"/>
      </rPr>
      <t xml:space="preserve"> - </t>
    </r>
    <r>
      <rPr>
        <b/>
        <u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ravel </t>
    </r>
    <r>
      <rPr>
        <b/>
        <u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dvance </t>
    </r>
    <r>
      <rPr>
        <b/>
        <u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eals Per Diem)</t>
    </r>
  </si>
  <si>
    <r>
      <t xml:space="preserve">TAM </t>
    </r>
    <r>
      <rPr>
        <u/>
        <sz val="11"/>
        <color rgb="FF0070C0"/>
        <rFont val="Calibri"/>
        <family val="2"/>
        <scheme val="minor"/>
      </rPr>
      <t xml:space="preserve">OR </t>
    </r>
    <r>
      <rPr>
        <b/>
        <u/>
        <sz val="11"/>
        <color rgb="FF0070C0"/>
        <rFont val="Calibri"/>
        <family val="2"/>
        <scheme val="minor"/>
      </rPr>
      <t>VAR</t>
    </r>
    <r>
      <rPr>
        <sz val="11"/>
        <color rgb="FF0070C0"/>
        <rFont val="Calibri"/>
        <family val="2"/>
        <scheme val="minor"/>
      </rPr>
      <t xml:space="preserve"> 2/22-27/23</t>
    </r>
  </si>
  <si>
    <r>
      <t>(</t>
    </r>
    <r>
      <rPr>
        <u/>
        <sz val="11"/>
        <rFont val="Calibri"/>
        <family val="2"/>
        <scheme val="minor"/>
      </rPr>
      <t xml:space="preserve">OR </t>
    </r>
    <r>
      <rPr>
        <b/>
        <u/>
        <sz val="11"/>
        <rFont val="Calibri"/>
        <family val="2"/>
        <scheme val="minor"/>
      </rPr>
      <t>VAR</t>
    </r>
    <r>
      <rPr>
        <sz val="11"/>
        <rFont val="Calibri"/>
        <family val="2"/>
        <scheme val="minor"/>
      </rPr>
      <t xml:space="preserve"> - travel to more than 1 cities in Oregon)</t>
    </r>
  </si>
  <si>
    <r>
      <t>(</t>
    </r>
    <r>
      <rPr>
        <u/>
        <sz val="11"/>
        <rFont val="Calibri"/>
        <family val="2"/>
        <scheme val="minor"/>
      </rPr>
      <t>TAM City ST Travel Dates)</t>
    </r>
  </si>
  <si>
    <t>(Excluding PRO921)</t>
  </si>
  <si>
    <t>COE / RRCD</t>
  </si>
  <si>
    <t>RCD856</t>
  </si>
  <si>
    <t>Honolulu, HI</t>
  </si>
  <si>
    <t>Pac Rim Conference and Student Recruiting</t>
  </si>
  <si>
    <t>Salem - PDX - Honolulu, HI</t>
  </si>
  <si>
    <t>Intern Job Site Meeting</t>
  </si>
  <si>
    <t>Pacific Rim Conference</t>
  </si>
  <si>
    <t>Student Recruiting</t>
  </si>
  <si>
    <t>Honolulu, HI to PDX</t>
  </si>
  <si>
    <t>PDX - Salem</t>
  </si>
  <si>
    <t>TAM Honolulu HI 3/4-10/23</t>
  </si>
  <si>
    <t>YYZ,   2/20/2023</t>
  </si>
  <si>
    <t>TAM Toledo OH 12/1-5/22</t>
  </si>
  <si>
    <t>YYZ 11/17/2022</t>
  </si>
  <si>
    <t>STUDENT</t>
  </si>
  <si>
    <r>
      <t>**For Student, NON-WOU, and PRO921 Travel reimbursement request, please download the "</t>
    </r>
    <r>
      <rPr>
        <b/>
        <i/>
        <u/>
        <sz val="14"/>
        <color theme="1"/>
        <rFont val="Calibri"/>
        <family val="2"/>
        <scheme val="minor"/>
      </rPr>
      <t>NON-WOU EE &amp; PRO921 - Post Travel Reimb Request Form</t>
    </r>
    <r>
      <rPr>
        <b/>
        <i/>
        <sz val="14"/>
        <color theme="1"/>
        <rFont val="Calibri"/>
        <family val="2"/>
        <scheme val="minor"/>
      </rPr>
      <t>"</t>
    </r>
  </si>
  <si>
    <r>
      <t xml:space="preserve">Don’t forget to </t>
    </r>
    <r>
      <rPr>
        <b/>
        <i/>
        <u/>
        <sz val="14"/>
        <color theme="1"/>
        <rFont val="Arial"/>
        <family val="2"/>
      </rPr>
      <t xml:space="preserve">Print </t>
    </r>
    <r>
      <rPr>
        <i/>
        <sz val="14"/>
        <color theme="1"/>
        <rFont val="Arial"/>
        <family val="2"/>
      </rPr>
      <t xml:space="preserve">&amp; </t>
    </r>
    <r>
      <rPr>
        <b/>
        <i/>
        <u/>
        <sz val="14"/>
        <color theme="1"/>
        <rFont val="Arial"/>
        <family val="2"/>
      </rPr>
      <t>Sign</t>
    </r>
    <r>
      <rPr>
        <i/>
        <sz val="14"/>
        <color theme="1"/>
        <rFont val="Arial"/>
        <family val="2"/>
      </rPr>
      <t xml:space="preserve"> Name</t>
    </r>
  </si>
  <si>
    <r>
      <rPr>
        <b/>
        <u/>
        <sz val="18"/>
        <rFont val="Arial"/>
        <family val="2"/>
      </rPr>
      <t>WOU EMPLOYEE</t>
    </r>
    <r>
      <rPr>
        <b/>
        <sz val="16"/>
        <rFont val="Arial"/>
        <family val="2"/>
      </rPr>
      <t xml:space="preserve"> - POST TRAVEL REIMBURSEMENT REQUEST</t>
    </r>
  </si>
  <si>
    <t>https://wou.edu/business/services-2/travel/</t>
  </si>
  <si>
    <t>-</t>
  </si>
  <si>
    <t>Personal Vehicle or Rental Decision Fleet Calc Workbook.xlsx</t>
  </si>
  <si>
    <t>1. MapQuest or Google Map (for POV mileage claim)</t>
  </si>
  <si>
    <r>
      <t xml:space="preserve">2. **Please attach </t>
    </r>
    <r>
      <rPr>
        <b/>
        <i/>
        <u/>
        <sz val="12"/>
        <rFont val="Arial"/>
        <family val="2"/>
      </rPr>
      <t>POV vs. Rental Car Decision Fleet Model Workbook</t>
    </r>
    <r>
      <rPr>
        <i/>
        <u/>
        <sz val="12"/>
        <rFont val="Arial"/>
        <family val="2"/>
      </rPr>
      <t>:</t>
    </r>
    <r>
      <rPr>
        <i/>
        <sz val="12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</si>
  <si>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</si>
  <si>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All miscellaneous expenses must be itemized and have a receipt, , except</t>
  </si>
  <si>
    <r>
      <rPr>
        <b/>
        <i/>
        <u/>
        <sz val="14"/>
        <color theme="1" tint="0.34998626667073579"/>
        <rFont val="Calibri"/>
        <family val="2"/>
        <scheme val="minor"/>
      </rPr>
      <t>NOT</t>
    </r>
    <r>
      <rPr>
        <i/>
        <sz val="14"/>
        <color theme="1" tint="0.34998626667073579"/>
        <rFont val="Calibri"/>
        <family val="2"/>
        <scheme val="minor"/>
      </rPr>
      <t xml:space="preserve"> to be reimbursed $</t>
    </r>
  </si>
  <si>
    <t>NOTES:</t>
  </si>
  <si>
    <r>
      <rPr>
        <b/>
        <i/>
        <u/>
        <sz val="14"/>
        <rFont val="Arial"/>
        <family val="2"/>
      </rPr>
      <t>65.5</t>
    </r>
    <r>
      <rPr>
        <i/>
        <sz val="14"/>
        <rFont val="Arial"/>
        <family val="2"/>
      </rPr>
      <t xml:space="preserve"> cents per mile in 2023</t>
    </r>
  </si>
  <si>
    <r>
      <t xml:space="preserve">was </t>
    </r>
    <r>
      <rPr>
        <b/>
        <i/>
        <u/>
        <sz val="14"/>
        <rFont val="Arial"/>
        <family val="2"/>
      </rPr>
      <t>62.5</t>
    </r>
    <r>
      <rPr>
        <i/>
        <sz val="14"/>
        <rFont val="Arial"/>
        <family val="2"/>
      </rPr>
      <t xml:space="preserve"> cents per mile (07/01/2022-12/31/2022) </t>
    </r>
  </si>
  <si>
    <t>1. Key in the numbers of Days and Miles of your trip in cell D6 &amp; D7:</t>
  </si>
  <si>
    <t>2. In cell I67, you will be able to find the decision whether you shall use the POV or Rent:</t>
  </si>
  <si>
    <t>Roseburg to Monmouth, OR</t>
  </si>
  <si>
    <t>Monmouth to Roseburg, OR</t>
  </si>
  <si>
    <t>8pm</t>
  </si>
  <si>
    <t>8am</t>
  </si>
  <si>
    <t>4pm</t>
  </si>
  <si>
    <t>Monmouth to PDX, OR</t>
  </si>
  <si>
    <t>PDX to Monmouth, OR</t>
  </si>
  <si>
    <t>3. Mileage Per Diem calculations based on the above Decision workbook result should be:</t>
  </si>
  <si>
    <t>(see below example)</t>
  </si>
  <si>
    <t>**The State of Oregon contract does not allow the contract rate for personal travel; please refer to FAQs for details:
 (How do I handle a rental car reservation when combining business and personal travel?)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</si>
  <si>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in this example </t>
    </r>
  </si>
  <si>
    <r>
      <t xml:space="preserve">Additional NOTES / JUSTIFICATIONS </t>
    </r>
    <r>
      <rPr>
        <i/>
        <sz val="12"/>
        <rFont val="Arial"/>
        <family val="2"/>
      </rPr>
      <t>(if Applicable)</t>
    </r>
    <r>
      <rPr>
        <b/>
        <sz val="14"/>
        <rFont val="Arial"/>
        <family val="2"/>
      </rPr>
      <t>:</t>
    </r>
  </si>
  <si>
    <r>
      <rPr>
        <i/>
        <sz val="14"/>
        <color rgb="FF000000"/>
        <rFont val="Arial"/>
        <family val="2"/>
      </rPr>
      <t xml:space="preserve">*International and Non-Foreign Overseas travel comprises travel to or within </t>
    </r>
    <r>
      <rPr>
        <b/>
        <i/>
        <sz val="14"/>
        <color rgb="FF000000"/>
        <rFont val="Arial"/>
        <family val="2"/>
      </rPr>
      <t>Alaska, Hawaii, Puerto Rico and US Possessions</t>
    </r>
    <r>
      <rPr>
        <i/>
        <sz val="14"/>
        <color rgb="FF000000"/>
        <rFont val="Arial"/>
        <family val="2"/>
      </rPr>
      <t xml:space="preserve"> and follow </t>
    </r>
    <r>
      <rPr>
        <b/>
        <i/>
        <u/>
        <sz val="14"/>
        <color rgb="FF000000"/>
        <rFont val="Arial"/>
        <family val="2"/>
      </rPr>
      <t>GSA per diem rates</t>
    </r>
  </si>
  <si>
    <r>
      <t xml:space="preserve">NON-UNIVERSITY RETREAT </t>
    </r>
    <r>
      <rPr>
        <b/>
        <u/>
        <sz val="16"/>
        <rFont val="Arial"/>
        <family val="2"/>
      </rPr>
      <t>JUSTIFICATION</t>
    </r>
  </si>
  <si>
    <t>2/7-8/2023</t>
  </si>
  <si>
    <t>**Attendee Signatures required with final TRF submission</t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</si>
  <si>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</si>
  <si>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t>Travel Dates:</t>
  </si>
  <si>
    <t>2/27-3/2/23</t>
  </si>
  <si>
    <t>or *Remote work</t>
  </si>
  <si>
    <r>
      <t xml:space="preserve">*Remote worker commonly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considered to be in travel status</t>
    </r>
  </si>
  <si>
    <t>ACCT code:</t>
  </si>
  <si>
    <r>
      <t xml:space="preserve">FUND/ACTV Code:
</t>
    </r>
    <r>
      <rPr>
        <i/>
        <sz val="10"/>
        <rFont val="Arial"/>
        <family val="2"/>
      </rPr>
      <t>(if aaplicable)</t>
    </r>
  </si>
  <si>
    <t>Complete Mailing Address:</t>
  </si>
  <si>
    <t>TRAVEL DATES:</t>
  </si>
  <si>
    <r>
      <rPr>
        <b/>
        <sz val="13"/>
        <color theme="1"/>
        <rFont val="Arial"/>
        <family val="2"/>
      </rPr>
      <t>Form Prepared by:</t>
    </r>
    <r>
      <rPr>
        <sz val="13"/>
        <color theme="1"/>
        <rFont val="Arial"/>
        <family val="2"/>
      </rPr>
      <t xml:space="preserve">
(Print name)</t>
    </r>
  </si>
  <si>
    <t>12/1-5/22</t>
  </si>
  <si>
    <t>3/4-10/23</t>
  </si>
  <si>
    <t>**EMPLOYEE only:</t>
  </si>
  <si>
    <r>
      <t xml:space="preserve">**TAM (ADVANCE TRAVEL MEALS Per Diem) request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applicable for Students / NON-WOU / PRO921 / T-card Users / Group Retreat / etc.</t>
    </r>
  </si>
  <si>
    <t>*Add Local Meals and Incidental for total Meals Per Diem Calculations</t>
  </si>
  <si>
    <r>
      <rPr>
        <b/>
        <sz val="12"/>
        <color theme="1"/>
        <rFont val="Arial"/>
        <family val="2"/>
      </rPr>
      <t>**Vendor INV Naming Convention Example:</t>
    </r>
    <r>
      <rPr>
        <b/>
        <i/>
        <sz val="12"/>
        <color theme="1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>TAM AUSTRALIA 1/13-15/23</t>
    </r>
    <r>
      <rPr>
        <i/>
        <sz val="12"/>
        <color rgb="FF0070C0"/>
        <rFont val="Arial"/>
        <family val="2"/>
      </rPr>
      <t xml:space="preserve"> 
(TAM Country Travel Dates)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</si>
</sst>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  <numFmt numFmtId="166" formatCode="m/d/yy;@"/>
    <numFmt numFmtId="167" formatCode="h:mm;@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color indexed="24"/>
      <name val="Courier New"/>
      <family val="3"/>
    </font>
    <font>
      <b/>
      <sz val="14"/>
      <color rgb="FF0070C0"/>
      <name val="Arial"/>
      <family val="2"/>
    </font>
    <font>
      <b/>
      <i/>
      <sz val="14"/>
      <color indexed="10"/>
      <name val="Arial"/>
      <family val="2"/>
    </font>
    <font>
      <b/>
      <sz val="14"/>
      <color indexed="22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color indexed="24"/>
      <name val="Arial"/>
      <family val="2"/>
    </font>
    <font>
      <b/>
      <i/>
      <u/>
      <sz val="14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4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b/>
      <i/>
      <sz val="14"/>
      <color theme="1"/>
      <name val="Arial"/>
      <family val="2"/>
    </font>
    <font>
      <b/>
      <i/>
      <sz val="12"/>
      <color rgb="FF0070C0"/>
      <name val="Arial"/>
      <family val="2"/>
    </font>
    <font>
      <b/>
      <i/>
      <u/>
      <sz val="12"/>
      <color rgb="FF0070C0"/>
      <name val="Arial"/>
      <family val="2"/>
    </font>
    <font>
      <b/>
      <u/>
      <sz val="12"/>
      <color theme="1"/>
      <name val="Arial"/>
      <family val="2"/>
    </font>
    <font>
      <b/>
      <sz val="13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3"/>
      <name val="Arial"/>
      <family val="2"/>
    </font>
    <font>
      <b/>
      <u/>
      <sz val="10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i/>
      <sz val="14"/>
      <color theme="1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u/>
      <sz val="11"/>
      <color theme="10"/>
      <name val="Calibri"/>
      <family val="2"/>
      <scheme val="minor"/>
    </font>
    <font>
      <sz val="13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i/>
      <u/>
      <sz val="14"/>
      <name val="Arial"/>
      <family val="2"/>
    </font>
    <font>
      <b/>
      <sz val="14"/>
      <color theme="0" tint="-0.499984740745262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70C0"/>
      <name val="Arial"/>
      <family val="2"/>
    </font>
    <font>
      <b/>
      <i/>
      <sz val="12"/>
      <color theme="1"/>
      <name val="Arial"/>
      <family val="2"/>
    </font>
    <font>
      <u/>
      <sz val="14"/>
      <name val="Arial"/>
      <family val="2"/>
    </font>
    <font>
      <i/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u/>
      <sz val="14"/>
      <color rgb="FF0070C0"/>
      <name val="Arial"/>
      <family val="2"/>
    </font>
    <font>
      <i/>
      <u/>
      <sz val="14"/>
      <color rgb="FF0070C0"/>
      <name val="Arial"/>
      <family val="2"/>
    </font>
    <font>
      <u/>
      <sz val="14"/>
      <color rgb="FF0070C0"/>
      <name val="Arial"/>
      <family val="2"/>
    </font>
    <font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b/>
      <strike/>
      <sz val="14"/>
      <color theme="0" tint="-0.499984740745262"/>
      <name val="Arial"/>
      <family val="2"/>
    </font>
    <font>
      <strike/>
      <sz val="14"/>
      <color theme="0" tint="-0.499984740745262"/>
      <name val="Arial"/>
      <family val="2"/>
    </font>
    <font>
      <b/>
      <i/>
      <u/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8"/>
      <name val="Arial"/>
      <family val="2"/>
    </font>
    <font>
      <b/>
      <u/>
      <sz val="12"/>
      <color theme="10"/>
      <name val="Calibri"/>
      <family val="2"/>
      <scheme val="minor"/>
    </font>
    <font>
      <b/>
      <i/>
      <u/>
      <sz val="12"/>
      <name val="Arial"/>
      <family val="2"/>
    </font>
    <font>
      <i/>
      <u/>
      <sz val="12"/>
      <name val="Arial"/>
      <family val="2"/>
    </font>
    <font>
      <b/>
      <sz val="14"/>
      <color theme="1" tint="0.34998626667073579"/>
      <name val="Arial"/>
      <family val="2"/>
    </font>
    <font>
      <b/>
      <i/>
      <u/>
      <sz val="14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i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b/>
      <u/>
      <sz val="16"/>
      <name val="Arial"/>
      <family val="2"/>
    </font>
    <font>
      <b/>
      <i/>
      <u/>
      <sz val="11"/>
      <color rgb="FF0070C0"/>
      <name val="Arial"/>
      <family val="2"/>
    </font>
    <font>
      <b/>
      <sz val="16"/>
      <color rgb="FF0070C0"/>
      <name val="Arial"/>
      <family val="2"/>
    </font>
    <font>
      <i/>
      <sz val="10"/>
      <name val="Arial"/>
      <family val="2"/>
    </font>
    <font>
      <b/>
      <sz val="14"/>
      <color rgb="FF0070C0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7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2" xfId="0" applyFont="1" applyFill="1" applyBorder="1"/>
    <xf numFmtId="0" fontId="5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10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164" fontId="15" fillId="4" borderId="17" xfId="0" applyNumberFormat="1" applyFont="1" applyFill="1" applyBorder="1" applyAlignment="1">
      <alignment horizontal="center"/>
    </xf>
    <xf numFmtId="164" fontId="5" fillId="0" borderId="17" xfId="0" applyNumberFormat="1" applyFont="1" applyBorder="1" applyProtection="1">
      <protection locked="0"/>
    </xf>
    <xf numFmtId="0" fontId="2" fillId="2" borderId="8" xfId="0" applyFont="1" applyFill="1" applyBorder="1" applyAlignment="1">
      <alignment horizontal="right"/>
    </xf>
    <xf numFmtId="2" fontId="5" fillId="0" borderId="0" xfId="0" applyNumberFormat="1" applyFont="1"/>
    <xf numFmtId="0" fontId="6" fillId="2" borderId="2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2" fillId="0" borderId="0" xfId="0" applyFont="1"/>
    <xf numFmtId="0" fontId="11" fillId="0" borderId="0" xfId="0" applyFont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6" fillId="0" borderId="0" xfId="0" applyFont="1"/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Continuous"/>
    </xf>
    <xf numFmtId="0" fontId="29" fillId="2" borderId="0" xfId="0" applyFont="1" applyFill="1" applyAlignment="1">
      <alignment horizontal="centerContinuous"/>
    </xf>
    <xf numFmtId="0" fontId="27" fillId="0" borderId="0" xfId="0" applyFont="1"/>
    <xf numFmtId="0" fontId="31" fillId="0" borderId="0" xfId="0" applyFont="1"/>
    <xf numFmtId="0" fontId="12" fillId="0" borderId="1" xfId="0" applyFont="1" applyBorder="1"/>
    <xf numFmtId="0" fontId="11" fillId="11" borderId="13" xfId="0" applyFont="1" applyFill="1" applyBorder="1"/>
    <xf numFmtId="14" fontId="34" fillId="2" borderId="16" xfId="0" applyNumberFormat="1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top" wrapText="1"/>
    </xf>
    <xf numFmtId="0" fontId="23" fillId="0" borderId="0" xfId="6" applyFill="1" applyBorder="1"/>
    <xf numFmtId="0" fontId="32" fillId="0" borderId="0" xfId="0" applyFont="1" applyAlignment="1">
      <alignment horizontal="right"/>
    </xf>
    <xf numFmtId="0" fontId="35" fillId="0" borderId="13" xfId="0" applyFont="1" applyBorder="1" applyAlignment="1">
      <alignment horizontal="left" vertical="top"/>
    </xf>
    <xf numFmtId="0" fontId="36" fillId="0" borderId="16" xfId="0" applyFont="1" applyBorder="1" applyAlignment="1">
      <alignment horizontal="left" vertical="top"/>
    </xf>
    <xf numFmtId="0" fontId="35" fillId="2" borderId="16" xfId="0" applyFont="1" applyFill="1" applyBorder="1" applyAlignment="1" applyProtection="1">
      <alignment horizontal="left" vertical="top"/>
      <protection locked="0"/>
    </xf>
    <xf numFmtId="39" fontId="36" fillId="0" borderId="16" xfId="0" applyNumberFormat="1" applyFont="1" applyBorder="1" applyAlignment="1" applyProtection="1">
      <alignment horizontal="left" vertical="top"/>
      <protection locked="0"/>
    </xf>
    <xf numFmtId="0" fontId="0" fillId="0" borderId="1" xfId="0" applyBorder="1"/>
    <xf numFmtId="0" fontId="6" fillId="2" borderId="2" xfId="0" applyFont="1" applyFill="1" applyBorder="1"/>
    <xf numFmtId="0" fontId="9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26" fillId="2" borderId="0" xfId="0" applyFont="1" applyFill="1" applyAlignment="1">
      <alignment vertical="top" wrapText="1"/>
    </xf>
    <xf numFmtId="0" fontId="26" fillId="0" borderId="0" xfId="0" applyFont="1" applyAlignment="1">
      <alignment horizontal="center"/>
    </xf>
    <xf numFmtId="0" fontId="42" fillId="0" borderId="0" xfId="0" applyFont="1"/>
    <xf numFmtId="0" fontId="30" fillId="0" borderId="0" xfId="0" applyFont="1"/>
    <xf numFmtId="0" fontId="30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33" fillId="0" borderId="0" xfId="0" applyFont="1"/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45" fillId="0" borderId="0" xfId="0" applyFont="1" applyAlignment="1">
      <alignment wrapText="1"/>
    </xf>
    <xf numFmtId="0" fontId="46" fillId="0" borderId="0" xfId="0" applyFont="1"/>
    <xf numFmtId="0" fontId="47" fillId="0" borderId="0" xfId="6" applyFont="1" applyBorder="1" applyAlignment="1">
      <alignment vertical="center" wrapText="1"/>
    </xf>
    <xf numFmtId="0" fontId="48" fillId="0" borderId="0" xfId="0" applyFont="1"/>
    <xf numFmtId="0" fontId="47" fillId="0" borderId="0" xfId="6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8" fillId="7" borderId="31" xfId="0" applyFont="1" applyFill="1" applyBorder="1" applyAlignment="1">
      <alignment vertical="top"/>
    </xf>
    <xf numFmtId="0" fontId="49" fillId="7" borderId="32" xfId="0" applyFont="1" applyFill="1" applyBorder="1" applyAlignment="1">
      <alignment vertical="top"/>
    </xf>
    <xf numFmtId="0" fontId="50" fillId="7" borderId="32" xfId="0" applyFont="1" applyFill="1" applyBorder="1"/>
    <xf numFmtId="0" fontId="50" fillId="0" borderId="26" xfId="0" applyFont="1" applyBorder="1"/>
    <xf numFmtId="0" fontId="27" fillId="0" borderId="0" xfId="0" applyFont="1" applyAlignment="1">
      <alignment vertical="top" wrapText="1"/>
    </xf>
    <xf numFmtId="0" fontId="26" fillId="12" borderId="0" xfId="0" applyFont="1" applyFill="1"/>
    <xf numFmtId="0" fontId="26" fillId="12" borderId="0" xfId="0" applyFont="1" applyFill="1" applyAlignment="1">
      <alignment horizontal="left" vertical="top" wrapText="1"/>
    </xf>
    <xf numFmtId="0" fontId="31" fillId="12" borderId="0" xfId="0" applyFont="1" applyFill="1"/>
    <xf numFmtId="0" fontId="40" fillId="0" borderId="1" xfId="0" applyFont="1" applyBorder="1"/>
    <xf numFmtId="0" fontId="0" fillId="0" borderId="0" xfId="0" applyAlignment="1">
      <alignment vertical="top"/>
    </xf>
    <xf numFmtId="0" fontId="2" fillId="2" borderId="8" xfId="0" applyFont="1" applyFill="1" applyBorder="1" applyAlignment="1">
      <alignment horizontal="left"/>
    </xf>
    <xf numFmtId="39" fontId="25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4" fontId="5" fillId="2" borderId="17" xfId="0" applyNumberFormat="1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2" fontId="34" fillId="0" borderId="17" xfId="0" applyNumberFormat="1" applyFont="1" applyBorder="1" applyAlignment="1" applyProtection="1">
      <alignment horizontal="center" vertical="center"/>
      <protection locked="0"/>
    </xf>
    <xf numFmtId="4" fontId="2" fillId="13" borderId="1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9" fontId="3" fillId="0" borderId="0" xfId="0" applyNumberFormat="1" applyFont="1" applyProtection="1">
      <protection locked="0"/>
    </xf>
    <xf numFmtId="39" fontId="5" fillId="0" borderId="0" xfId="0" applyNumberFormat="1" applyFont="1" applyProtection="1"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43" fontId="5" fillId="0" borderId="0" xfId="1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166" fontId="5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shrinkToFit="1"/>
    </xf>
    <xf numFmtId="0" fontId="25" fillId="11" borderId="18" xfId="0" applyFont="1" applyFill="1" applyBorder="1"/>
    <xf numFmtId="0" fontId="3" fillId="11" borderId="3" xfId="0" applyFont="1" applyFill="1" applyBorder="1"/>
    <xf numFmtId="0" fontId="52" fillId="11" borderId="2" xfId="0" applyFont="1" applyFill="1" applyBorder="1"/>
    <xf numFmtId="0" fontId="3" fillId="11" borderId="2" xfId="0" applyFont="1" applyFill="1" applyBorder="1"/>
    <xf numFmtId="0" fontId="0" fillId="11" borderId="3" xfId="0" applyFill="1" applyBorder="1"/>
    <xf numFmtId="0" fontId="0" fillId="11" borderId="38" xfId="0" applyFill="1" applyBorder="1"/>
    <xf numFmtId="0" fontId="50" fillId="11" borderId="8" xfId="0" applyFont="1" applyFill="1" applyBorder="1"/>
    <xf numFmtId="0" fontId="0" fillId="11" borderId="0" xfId="0" applyFill="1"/>
    <xf numFmtId="0" fontId="0" fillId="11" borderId="10" xfId="0" applyFill="1" applyBorder="1"/>
    <xf numFmtId="164" fontId="5" fillId="11" borderId="8" xfId="0" applyNumberFormat="1" applyFont="1" applyFill="1" applyBorder="1"/>
    <xf numFmtId="0" fontId="0" fillId="11" borderId="2" xfId="0" applyFill="1" applyBorder="1"/>
    <xf numFmtId="0" fontId="0" fillId="11" borderId="14" xfId="0" applyFill="1" applyBorder="1"/>
    <xf numFmtId="0" fontId="21" fillId="14" borderId="0" xfId="0" applyFont="1" applyFill="1" applyAlignment="1">
      <alignment horizontal="left"/>
    </xf>
    <xf numFmtId="0" fontId="21" fillId="14" borderId="0" xfId="0" applyFont="1" applyFill="1"/>
    <xf numFmtId="166" fontId="34" fillId="0" borderId="17" xfId="0" applyNumberFormat="1" applyFont="1" applyBorder="1" applyAlignment="1" applyProtection="1">
      <alignment horizontal="center"/>
      <protection locked="0"/>
    </xf>
    <xf numFmtId="0" fontId="2" fillId="11" borderId="18" xfId="0" applyFont="1" applyFill="1" applyBorder="1"/>
    <xf numFmtId="39" fontId="18" fillId="11" borderId="13" xfId="0" applyNumberFormat="1" applyFont="1" applyFill="1" applyBorder="1" applyProtection="1">
      <protection locked="0"/>
    </xf>
    <xf numFmtId="2" fontId="3" fillId="11" borderId="38" xfId="0" applyNumberFormat="1" applyFont="1" applyFill="1" applyBorder="1"/>
    <xf numFmtId="2" fontId="3" fillId="11" borderId="14" xfId="0" applyNumberFormat="1" applyFont="1" applyFill="1" applyBorder="1"/>
    <xf numFmtId="2" fontId="34" fillId="0" borderId="16" xfId="0" applyNumberFormat="1" applyFont="1" applyBorder="1" applyProtection="1">
      <protection locked="0"/>
    </xf>
    <xf numFmtId="0" fontId="2" fillId="3" borderId="16" xfId="0" applyFont="1" applyFill="1" applyBorder="1"/>
    <xf numFmtId="0" fontId="5" fillId="3" borderId="5" xfId="0" applyFont="1" applyFill="1" applyBorder="1"/>
    <xf numFmtId="2" fontId="2" fillId="3" borderId="5" xfId="0" applyNumberFormat="1" applyFont="1" applyFill="1" applyBorder="1"/>
    <xf numFmtId="164" fontId="5" fillId="3" borderId="5" xfId="0" applyNumberFormat="1" applyFont="1" applyFill="1" applyBorder="1"/>
    <xf numFmtId="0" fontId="5" fillId="3" borderId="19" xfId="0" applyFont="1" applyFill="1" applyBorder="1"/>
    <xf numFmtId="8" fontId="34" fillId="0" borderId="17" xfId="0" applyNumberFormat="1" applyFont="1" applyBorder="1" applyAlignment="1">
      <alignment horizontal="center" vertical="center"/>
    </xf>
    <xf numFmtId="4" fontId="15" fillId="13" borderId="17" xfId="0" applyNumberFormat="1" applyFont="1" applyFill="1" applyBorder="1" applyAlignment="1">
      <alignment horizontal="center" vertical="center"/>
    </xf>
    <xf numFmtId="8" fontId="15" fillId="13" borderId="17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/>
    <xf numFmtId="164" fontId="2" fillId="0" borderId="17" xfId="0" applyNumberFormat="1" applyFont="1" applyBorder="1"/>
    <xf numFmtId="2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8" fontId="5" fillId="0" borderId="17" xfId="1" applyNumberFormat="1" applyFont="1" applyBorder="1" applyProtection="1">
      <protection locked="0"/>
    </xf>
    <xf numFmtId="0" fontId="2" fillId="0" borderId="0" xfId="0" applyFont="1" applyAlignment="1">
      <alignment wrapText="1"/>
    </xf>
    <xf numFmtId="166" fontId="5" fillId="0" borderId="17" xfId="0" applyNumberFormat="1" applyFont="1" applyBorder="1" applyAlignment="1">
      <alignment horizontal="center"/>
    </xf>
    <xf numFmtId="166" fontId="34" fillId="0" borderId="17" xfId="0" applyNumberFormat="1" applyFont="1" applyBorder="1" applyAlignment="1">
      <alignment horizontal="center"/>
    </xf>
    <xf numFmtId="8" fontId="34" fillId="0" borderId="17" xfId="1" applyNumberFormat="1" applyFont="1" applyBorder="1" applyProtection="1">
      <protection locked="0"/>
    </xf>
    <xf numFmtId="8" fontId="15" fillId="5" borderId="17" xfId="0" applyNumberFormat="1" applyFont="1" applyFill="1" applyBorder="1"/>
    <xf numFmtId="0" fontId="18" fillId="11" borderId="16" xfId="0" applyFont="1" applyFill="1" applyBorder="1"/>
    <xf numFmtId="0" fontId="18" fillId="11" borderId="17" xfId="0" applyFont="1" applyFill="1" applyBorder="1"/>
    <xf numFmtId="0" fontId="38" fillId="11" borderId="16" xfId="0" applyFont="1" applyFill="1" applyBorder="1"/>
    <xf numFmtId="0" fontId="6" fillId="11" borderId="16" xfId="0" applyFont="1" applyFill="1" applyBorder="1"/>
    <xf numFmtId="0" fontId="0" fillId="11" borderId="5" xfId="0" applyFill="1" applyBorder="1"/>
    <xf numFmtId="0" fontId="0" fillId="11" borderId="19" xfId="0" applyFill="1" applyBorder="1"/>
    <xf numFmtId="0" fontId="18" fillId="0" borderId="0" xfId="0" applyFont="1" applyAlignment="1">
      <alignment vertical="center" wrapText="1"/>
    </xf>
    <xf numFmtId="0" fontId="21" fillId="14" borderId="31" xfId="0" applyFont="1" applyFill="1" applyBorder="1" applyAlignment="1">
      <alignment horizontal="left" vertical="center"/>
    </xf>
    <xf numFmtId="4" fontId="2" fillId="0" borderId="36" xfId="0" applyNumberFormat="1" applyFont="1" applyBorder="1" applyAlignment="1">
      <alignment horizontal="right"/>
    </xf>
    <xf numFmtId="0" fontId="21" fillId="14" borderId="33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0" fontId="2" fillId="0" borderId="40" xfId="0" applyFont="1" applyBorder="1"/>
    <xf numFmtId="0" fontId="2" fillId="0" borderId="40" xfId="0" applyFont="1" applyBorder="1" applyAlignment="1" applyProtection="1">
      <alignment horizontal="left"/>
      <protection locked="0"/>
    </xf>
    <xf numFmtId="0" fontId="2" fillId="0" borderId="34" xfId="0" applyFont="1" applyBorder="1"/>
    <xf numFmtId="0" fontId="5" fillId="3" borderId="41" xfId="0" applyFont="1" applyFill="1" applyBorder="1" applyAlignment="1">
      <alignment vertical="center"/>
    </xf>
    <xf numFmtId="0" fontId="26" fillId="0" borderId="0" xfId="0" applyFont="1" applyAlignment="1" applyProtection="1">
      <alignment horizontal="left" wrapText="1"/>
      <protection locked="0"/>
    </xf>
    <xf numFmtId="0" fontId="32" fillId="0" borderId="0" xfId="0" applyFont="1" applyAlignment="1">
      <alignment horizontal="right" vertical="top"/>
    </xf>
    <xf numFmtId="0" fontId="53" fillId="0" borderId="0" xfId="6" applyFont="1" applyFill="1" applyAlignment="1">
      <alignment vertical="top"/>
    </xf>
    <xf numFmtId="0" fontId="2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5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54" fillId="0" borderId="7" xfId="0" applyFont="1" applyBorder="1" applyAlignment="1">
      <alignment wrapText="1"/>
    </xf>
    <xf numFmtId="0" fontId="29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34" fillId="2" borderId="1" xfId="0" applyFont="1" applyFill="1" applyBorder="1" applyAlignment="1">
      <alignment wrapText="1"/>
    </xf>
    <xf numFmtId="0" fontId="54" fillId="2" borderId="7" xfId="0" applyFont="1" applyFill="1" applyBorder="1" applyAlignment="1">
      <alignment horizontal="center" wrapText="1"/>
    </xf>
    <xf numFmtId="0" fontId="54" fillId="0" borderId="7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6" fillId="0" borderId="16" xfId="0" applyFont="1" applyBorder="1" applyAlignment="1">
      <alignment horizontal="center" vertical="top"/>
    </xf>
    <xf numFmtId="44" fontId="54" fillId="0" borderId="1" xfId="2" applyFont="1" applyBorder="1" applyAlignment="1"/>
    <xf numFmtId="44" fontId="42" fillId="0" borderId="42" xfId="0" applyNumberFormat="1" applyFont="1" applyBorder="1"/>
    <xf numFmtId="44" fontId="54" fillId="11" borderId="1" xfId="2" applyFont="1" applyFill="1" applyBorder="1" applyAlignment="1"/>
    <xf numFmtId="0" fontId="0" fillId="0" borderId="0" xfId="0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0" fontId="26" fillId="0" borderId="16" xfId="0" applyFont="1" applyBorder="1" applyAlignment="1">
      <alignment horizontal="center"/>
    </xf>
    <xf numFmtId="0" fontId="54" fillId="2" borderId="16" xfId="0" applyFont="1" applyFill="1" applyBorder="1" applyAlignment="1" applyProtection="1">
      <alignment horizontal="center"/>
      <protection locked="0"/>
    </xf>
    <xf numFmtId="39" fontId="54" fillId="0" borderId="16" xfId="0" applyNumberFormat="1" applyFont="1" applyBorder="1" applyAlignment="1">
      <alignment horizontal="center" vertical="center"/>
    </xf>
    <xf numFmtId="39" fontId="54" fillId="0" borderId="16" xfId="0" applyNumberFormat="1" applyFont="1" applyBorder="1" applyAlignment="1" applyProtection="1">
      <alignment horizontal="center"/>
      <protection locked="0"/>
    </xf>
    <xf numFmtId="0" fontId="54" fillId="2" borderId="8" xfId="0" applyFont="1" applyFill="1" applyBorder="1" applyAlignment="1" applyProtection="1">
      <alignment horizontal="center"/>
      <protection locked="0"/>
    </xf>
    <xf numFmtId="7" fontId="54" fillId="0" borderId="16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14" fontId="54" fillId="2" borderId="49" xfId="0" applyNumberFormat="1" applyFont="1" applyFill="1" applyBorder="1" applyProtection="1">
      <protection locked="0"/>
    </xf>
    <xf numFmtId="7" fontId="54" fillId="0" borderId="28" xfId="0" applyNumberFormat="1" applyFont="1" applyBorder="1" applyAlignment="1">
      <alignment horizontal="right" vertical="center"/>
    </xf>
    <xf numFmtId="0" fontId="54" fillId="2" borderId="40" xfId="0" applyFont="1" applyFill="1" applyBorder="1" applyProtection="1">
      <protection locked="0"/>
    </xf>
    <xf numFmtId="4" fontId="27" fillId="8" borderId="36" xfId="3" applyNumberFormat="1" applyFont="1" applyBorder="1" applyAlignment="1">
      <alignment horizontal="center" vertical="center"/>
    </xf>
    <xf numFmtId="4" fontId="29" fillId="5" borderId="36" xfId="0" applyNumberFormat="1" applyFont="1" applyFill="1" applyBorder="1"/>
    <xf numFmtId="7" fontId="42" fillId="5" borderId="30" xfId="0" applyNumberFormat="1" applyFont="1" applyFill="1" applyBorder="1" applyAlignment="1">
      <alignment horizontal="right" vertical="center"/>
    </xf>
    <xf numFmtId="0" fontId="36" fillId="0" borderId="13" xfId="0" applyFont="1" applyBorder="1" applyAlignment="1">
      <alignment horizontal="left" vertical="top"/>
    </xf>
    <xf numFmtId="0" fontId="36" fillId="2" borderId="16" xfId="0" applyFont="1" applyFill="1" applyBorder="1" applyAlignment="1" applyProtection="1">
      <alignment horizontal="left" vertical="top"/>
      <protection locked="0"/>
    </xf>
    <xf numFmtId="7" fontId="36" fillId="0" borderId="16" xfId="0" applyNumberFormat="1" applyFont="1" applyBorder="1" applyAlignment="1">
      <alignment horizontal="center" vertical="center"/>
    </xf>
    <xf numFmtId="7" fontId="36" fillId="0" borderId="15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top"/>
    </xf>
    <xf numFmtId="2" fontId="37" fillId="0" borderId="48" xfId="0" applyNumberFormat="1" applyFont="1" applyBorder="1" applyAlignment="1">
      <alignment horizontal="left" vertical="top"/>
    </xf>
    <xf numFmtId="0" fontId="36" fillId="0" borderId="33" xfId="0" applyFont="1" applyBorder="1" applyAlignment="1">
      <alignment horizontal="left" vertical="top"/>
    </xf>
    <xf numFmtId="2" fontId="36" fillId="10" borderId="48" xfId="5" applyNumberFormat="1" applyFont="1" applyBorder="1" applyAlignment="1">
      <alignment horizontal="left" vertical="top"/>
    </xf>
    <xf numFmtId="14" fontId="36" fillId="2" borderId="49" xfId="0" applyNumberFormat="1" applyFont="1" applyFill="1" applyBorder="1" applyAlignment="1" applyProtection="1">
      <alignment horizontal="left" vertical="top"/>
      <protection locked="0"/>
    </xf>
    <xf numFmtId="14" fontId="35" fillId="2" borderId="49" xfId="0" applyNumberFormat="1" applyFont="1" applyFill="1" applyBorder="1" applyAlignment="1" applyProtection="1">
      <alignment horizontal="left" vertical="top"/>
      <protection locked="0"/>
    </xf>
    <xf numFmtId="4" fontId="36" fillId="9" borderId="29" xfId="4" applyNumberFormat="1" applyFont="1" applyBorder="1" applyAlignment="1">
      <alignment horizontal="left" vertical="top"/>
    </xf>
    <xf numFmtId="0" fontId="36" fillId="9" borderId="1" xfId="4" applyFont="1" applyBorder="1" applyAlignment="1">
      <alignment horizontal="left" vertical="top"/>
    </xf>
    <xf numFmtId="7" fontId="35" fillId="11" borderId="36" xfId="2" applyNumberFormat="1" applyFont="1" applyFill="1" applyBorder="1" applyAlignment="1">
      <alignment horizontal="center" vertical="center"/>
    </xf>
    <xf numFmtId="2" fontId="36" fillId="0" borderId="51" xfId="0" applyNumberFormat="1" applyFont="1" applyBorder="1" applyAlignment="1">
      <alignment horizontal="left" vertical="top"/>
    </xf>
    <xf numFmtId="9" fontId="33" fillId="0" borderId="0" xfId="0" applyNumberFormat="1" applyFont="1"/>
    <xf numFmtId="4" fontId="11" fillId="5" borderId="36" xfId="0" applyNumberFormat="1" applyFont="1" applyFill="1" applyBorder="1"/>
    <xf numFmtId="0" fontId="58" fillId="0" borderId="0" xfId="6" applyFont="1" applyFill="1" applyAlignment="1">
      <alignment vertical="top"/>
    </xf>
    <xf numFmtId="0" fontId="33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4" fontId="54" fillId="2" borderId="49" xfId="0" applyNumberFormat="1" applyFont="1" applyFill="1" applyBorder="1" applyAlignment="1" applyProtection="1">
      <alignment horizontal="left"/>
      <protection locked="0"/>
    </xf>
    <xf numFmtId="0" fontId="61" fillId="0" borderId="0" xfId="0" applyFont="1"/>
    <xf numFmtId="0" fontId="26" fillId="11" borderId="16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left" vertical="center"/>
    </xf>
    <xf numFmtId="0" fontId="33" fillId="11" borderId="53" xfId="0" applyFont="1" applyFill="1" applyBorder="1" applyAlignment="1">
      <alignment horizontal="left" vertical="center"/>
    </xf>
    <xf numFmtId="0" fontId="33" fillId="3" borderId="53" xfId="0" applyFont="1" applyFill="1" applyBorder="1" applyAlignment="1">
      <alignment horizontal="left" vertical="center" wrapText="1"/>
    </xf>
    <xf numFmtId="0" fontId="35" fillId="3" borderId="53" xfId="0" applyFont="1" applyFill="1" applyBorder="1" applyAlignment="1">
      <alignment horizontal="left" vertical="center"/>
    </xf>
    <xf numFmtId="0" fontId="39" fillId="3" borderId="46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7" borderId="0" xfId="0" applyFont="1" applyFill="1"/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41" fillId="0" borderId="40" xfId="0" applyFont="1" applyBorder="1" applyAlignment="1">
      <alignment horizontal="center" vertical="top"/>
    </xf>
    <xf numFmtId="0" fontId="41" fillId="0" borderId="0" xfId="0" applyFont="1" applyAlignment="1">
      <alignment horizontal="center" vertical="top"/>
    </xf>
    <xf numFmtId="0" fontId="41" fillId="0" borderId="41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1" fillId="0" borderId="21" xfId="0" applyFont="1" applyBorder="1" applyAlignment="1">
      <alignment horizontal="center" vertical="top"/>
    </xf>
    <xf numFmtId="0" fontId="2" fillId="0" borderId="46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6" fontId="5" fillId="0" borderId="35" xfId="0" applyNumberFormat="1" applyFont="1" applyBorder="1" applyAlignment="1">
      <alignment horizontal="center"/>
    </xf>
    <xf numFmtId="0" fontId="2" fillId="3" borderId="32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0" borderId="22" xfId="0" applyFont="1" applyBorder="1" applyAlignment="1">
      <alignment horizontal="center"/>
    </xf>
    <xf numFmtId="2" fontId="2" fillId="0" borderId="53" xfId="0" applyNumberFormat="1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2" fillId="0" borderId="46" xfId="0" applyFont="1" applyBorder="1" applyAlignment="1">
      <alignment horizontal="right"/>
    </xf>
    <xf numFmtId="0" fontId="3" fillId="0" borderId="35" xfId="0" applyFont="1" applyBorder="1"/>
    <xf numFmtId="0" fontId="2" fillId="0" borderId="0" xfId="0" applyFont="1" applyAlignment="1">
      <alignment vertical="center" wrapText="1"/>
    </xf>
    <xf numFmtId="0" fontId="21" fillId="14" borderId="20" xfId="0" applyFont="1" applyFill="1" applyBorder="1" applyAlignment="1">
      <alignment horizontal="left"/>
    </xf>
    <xf numFmtId="0" fontId="5" fillId="2" borderId="8" xfId="0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5" fillId="0" borderId="5" xfId="0" applyFont="1" applyBorder="1" applyAlignment="1">
      <alignment horizontal="center"/>
    </xf>
    <xf numFmtId="0" fontId="2" fillId="6" borderId="3" xfId="0" applyFont="1" applyFill="1" applyBorder="1"/>
    <xf numFmtId="0" fontId="5" fillId="6" borderId="2" xfId="0" applyFont="1" applyFill="1" applyBorder="1"/>
    <xf numFmtId="0" fontId="20" fillId="0" borderId="0" xfId="0" applyFont="1"/>
    <xf numFmtId="0" fontId="2" fillId="2" borderId="44" xfId="0" applyFont="1" applyFill="1" applyBorder="1"/>
    <xf numFmtId="0" fontId="18" fillId="6" borderId="44" xfId="0" applyFont="1" applyFill="1" applyBorder="1"/>
    <xf numFmtId="0" fontId="5" fillId="6" borderId="40" xfId="0" applyFont="1" applyFill="1" applyBorder="1"/>
    <xf numFmtId="4" fontId="63" fillId="0" borderId="0" xfId="0" applyNumberFormat="1" applyFont="1"/>
    <xf numFmtId="0" fontId="64" fillId="0" borderId="14" xfId="0" applyFont="1" applyBorder="1" applyAlignment="1">
      <alignment horizontal="right"/>
    </xf>
    <xf numFmtId="0" fontId="6" fillId="0" borderId="0" xfId="0" applyFont="1"/>
    <xf numFmtId="164" fontId="5" fillId="3" borderId="7" xfId="0" applyNumberFormat="1" applyFont="1" applyFill="1" applyBorder="1"/>
    <xf numFmtId="0" fontId="5" fillId="3" borderId="7" xfId="0" applyFont="1" applyFill="1" applyBorder="1"/>
    <xf numFmtId="14" fontId="5" fillId="3" borderId="7" xfId="0" applyNumberFormat="1" applyFont="1" applyFill="1" applyBorder="1" applyProtection="1">
      <protection locked="0"/>
    </xf>
    <xf numFmtId="0" fontId="5" fillId="3" borderId="52" xfId="0" applyFont="1" applyFill="1" applyBorder="1"/>
    <xf numFmtId="164" fontId="2" fillId="2" borderId="1" xfId="0" applyNumberFormat="1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7" fillId="2" borderId="26" xfId="0" applyNumberFormat="1" applyFont="1" applyFill="1" applyBorder="1" applyAlignment="1">
      <alignment horizontal="center"/>
    </xf>
    <xf numFmtId="2" fontId="17" fillId="2" borderId="43" xfId="0" applyNumberFormat="1" applyFont="1" applyFill="1" applyBorder="1" applyAlignment="1">
      <alignment horizontal="center"/>
    </xf>
    <xf numFmtId="2" fontId="2" fillId="6" borderId="41" xfId="0" applyNumberFormat="1" applyFont="1" applyFill="1" applyBorder="1"/>
    <xf numFmtId="2" fontId="5" fillId="6" borderId="41" xfId="0" applyNumberFormat="1" applyFont="1" applyFill="1" applyBorder="1"/>
    <xf numFmtId="2" fontId="5" fillId="6" borderId="43" xfId="0" applyNumberFormat="1" applyFont="1" applyFill="1" applyBorder="1"/>
    <xf numFmtId="0" fontId="5" fillId="6" borderId="40" xfId="0" applyFont="1" applyFill="1" applyBorder="1" applyAlignment="1">
      <alignment vertical="center"/>
    </xf>
    <xf numFmtId="0" fontId="2" fillId="6" borderId="3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66" fillId="0" borderId="0" xfId="0" applyFont="1"/>
    <xf numFmtId="0" fontId="65" fillId="0" borderId="27" xfId="0" applyFont="1" applyBorder="1" applyAlignment="1">
      <alignment horizontal="left" vertical="center"/>
    </xf>
    <xf numFmtId="0" fontId="2" fillId="12" borderId="40" xfId="0" applyFont="1" applyFill="1" applyBorder="1"/>
    <xf numFmtId="0" fontId="2" fillId="12" borderId="41" xfId="0" applyFont="1" applyFill="1" applyBorder="1" applyAlignment="1">
      <alignment horizont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2" fillId="17" borderId="40" xfId="0" applyFont="1" applyFill="1" applyBorder="1" applyAlignment="1" applyProtection="1">
      <alignment horizontal="left" wrapText="1"/>
      <protection locked="0"/>
    </xf>
    <xf numFmtId="0" fontId="11" fillId="17" borderId="0" xfId="0" applyFont="1" applyFill="1" applyAlignment="1">
      <alignment horizontal="right" wrapText="1"/>
    </xf>
    <xf numFmtId="0" fontId="34" fillId="17" borderId="0" xfId="0" applyFont="1" applyFill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5" fillId="17" borderId="0" xfId="0" applyFont="1" applyFill="1" applyAlignment="1">
      <alignment horizontal="center" vertical="center"/>
    </xf>
    <xf numFmtId="0" fontId="36" fillId="17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14" fontId="5" fillId="3" borderId="0" xfId="0" applyNumberFormat="1" applyFont="1" applyFill="1" applyAlignment="1" applyProtection="1">
      <alignment vertical="center"/>
      <protection locked="0"/>
    </xf>
    <xf numFmtId="0" fontId="2" fillId="12" borderId="0" xfId="0" applyFont="1" applyFill="1"/>
    <xf numFmtId="0" fontId="45" fillId="12" borderId="0" xfId="0" applyFont="1" applyFill="1" applyAlignment="1">
      <alignment horizontal="left" vertical="center" wrapText="1"/>
    </xf>
    <xf numFmtId="0" fontId="51" fillId="12" borderId="0" xfId="0" applyFont="1" applyFill="1" applyAlignment="1">
      <alignment vertical="top" wrapText="1"/>
    </xf>
    <xf numFmtId="2" fontId="2" fillId="12" borderId="0" xfId="0" applyNumberFormat="1" applyFont="1" applyFill="1"/>
    <xf numFmtId="164" fontId="5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6" borderId="0" xfId="0" applyFont="1" applyFill="1"/>
    <xf numFmtId="0" fontId="5" fillId="6" borderId="0" xfId="0" applyFont="1" applyFill="1"/>
    <xf numFmtId="0" fontId="2" fillId="6" borderId="0" xfId="0" applyFont="1" applyFill="1" applyAlignment="1">
      <alignment vertical="center"/>
    </xf>
    <xf numFmtId="0" fontId="2" fillId="6" borderId="0" xfId="0" applyFont="1" applyFill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6" fillId="11" borderId="5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33" fillId="3" borderId="22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/>
    </xf>
    <xf numFmtId="0" fontId="34" fillId="17" borderId="1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71" fillId="11" borderId="0" xfId="6" applyFont="1" applyFill="1"/>
    <xf numFmtId="0" fontId="51" fillId="0" borderId="1" xfId="0" applyFont="1" applyBorder="1" applyAlignment="1">
      <alignment vertical="top" wrapText="1"/>
    </xf>
    <xf numFmtId="2" fontId="2" fillId="0" borderId="1" xfId="0" applyNumberFormat="1" applyFont="1" applyBorder="1"/>
    <xf numFmtId="2" fontId="2" fillId="3" borderId="0" xfId="0" applyNumberFormat="1" applyFont="1" applyFill="1" applyAlignment="1">
      <alignment vertical="center"/>
    </xf>
    <xf numFmtId="0" fontId="76" fillId="0" borderId="0" xfId="0" applyFont="1"/>
    <xf numFmtId="0" fontId="76" fillId="13" borderId="0" xfId="0" applyFont="1" applyFill="1" applyAlignment="1">
      <alignment horizontal="right"/>
    </xf>
    <xf numFmtId="0" fontId="76" fillId="13" borderId="1" xfId="0" applyFont="1" applyFill="1" applyBorder="1"/>
    <xf numFmtId="165" fontId="76" fillId="13" borderId="0" xfId="0" applyNumberFormat="1" applyFont="1" applyFill="1" applyAlignment="1">
      <alignment horizontal="right"/>
    </xf>
    <xf numFmtId="164" fontId="77" fillId="13" borderId="1" xfId="0" applyNumberFormat="1" applyFont="1" applyFill="1" applyBorder="1" applyAlignment="1">
      <alignment horizontal="center"/>
    </xf>
    <xf numFmtId="0" fontId="48" fillId="0" borderId="13" xfId="0" applyFont="1" applyBorder="1"/>
    <xf numFmtId="0" fontId="48" fillId="0" borderId="2" xfId="0" applyFont="1" applyBorder="1"/>
    <xf numFmtId="164" fontId="5" fillId="3" borderId="0" xfId="0" applyNumberFormat="1" applyFont="1" applyFill="1" applyAlignment="1">
      <alignment vertical="center"/>
    </xf>
    <xf numFmtId="0" fontId="45" fillId="12" borderId="7" xfId="0" applyFont="1" applyFill="1" applyBorder="1" applyAlignment="1">
      <alignment horizontal="left" vertical="center" wrapText="1"/>
    </xf>
    <xf numFmtId="0" fontId="51" fillId="12" borderId="7" xfId="0" applyFont="1" applyFill="1" applyBorder="1" applyAlignment="1">
      <alignment vertical="top" wrapText="1"/>
    </xf>
    <xf numFmtId="2" fontId="2" fillId="12" borderId="7" xfId="0" applyNumberFormat="1" applyFont="1" applyFill="1" applyBorder="1"/>
    <xf numFmtId="164" fontId="5" fillId="12" borderId="7" xfId="0" applyNumberFormat="1" applyFont="1" applyFill="1" applyBorder="1"/>
    <xf numFmtId="0" fontId="2" fillId="11" borderId="31" xfId="0" applyFont="1" applyFill="1" applyBorder="1" applyAlignment="1">
      <alignment vertical="center"/>
    </xf>
    <xf numFmtId="4" fontId="2" fillId="11" borderId="32" xfId="0" applyNumberFormat="1" applyFont="1" applyFill="1" applyBorder="1" applyAlignment="1">
      <alignment horizontal="center" vertical="center"/>
    </xf>
    <xf numFmtId="4" fontId="34" fillId="11" borderId="32" xfId="0" applyNumberFormat="1" applyFont="1" applyFill="1" applyBorder="1" applyAlignment="1">
      <alignment horizontal="center" vertical="center"/>
    </xf>
    <xf numFmtId="4" fontId="2" fillId="11" borderId="32" xfId="0" applyNumberFormat="1" applyFont="1" applyFill="1" applyBorder="1" applyAlignment="1">
      <alignment horizontal="right" vertical="center"/>
    </xf>
    <xf numFmtId="4" fontId="34" fillId="11" borderId="26" xfId="0" applyNumberFormat="1" applyFont="1" applyFill="1" applyBorder="1" applyAlignment="1">
      <alignment horizontal="center" vertical="center"/>
    </xf>
    <xf numFmtId="39" fontId="52" fillId="11" borderId="49" xfId="0" applyNumberFormat="1" applyFont="1" applyFill="1" applyBorder="1" applyAlignment="1" applyProtection="1">
      <alignment vertical="center"/>
      <protection locked="0"/>
    </xf>
    <xf numFmtId="39" fontId="5" fillId="11" borderId="5" xfId="0" applyNumberFormat="1" applyFont="1" applyFill="1" applyBorder="1" applyAlignment="1" applyProtection="1">
      <alignment vertical="center"/>
      <protection locked="0"/>
    </xf>
    <xf numFmtId="39" fontId="5" fillId="11" borderId="5" xfId="0" applyNumberFormat="1" applyFont="1" applyFill="1" applyBorder="1" applyAlignment="1">
      <alignment vertical="center"/>
    </xf>
    <xf numFmtId="2" fontId="5" fillId="11" borderId="5" xfId="0" applyNumberFormat="1" applyFont="1" applyFill="1" applyBorder="1" applyAlignment="1">
      <alignment vertical="center"/>
    </xf>
    <xf numFmtId="164" fontId="5" fillId="11" borderId="5" xfId="0" applyNumberFormat="1" applyFont="1" applyFill="1" applyBorder="1" applyAlignment="1">
      <alignment vertical="center"/>
    </xf>
    <xf numFmtId="0" fontId="5" fillId="11" borderId="55" xfId="0" applyFont="1" applyFill="1" applyBorder="1" applyAlignment="1">
      <alignment vertical="center"/>
    </xf>
    <xf numFmtId="0" fontId="25" fillId="11" borderId="1" xfId="0" applyFont="1" applyFill="1" applyBorder="1" applyAlignment="1">
      <alignment horizontal="left" vertical="center"/>
    </xf>
    <xf numFmtId="0" fontId="18" fillId="0" borderId="0" xfId="0" applyFont="1"/>
    <xf numFmtId="8" fontId="85" fillId="5" borderId="17" xfId="0" applyNumberFormat="1" applyFont="1" applyFill="1" applyBorder="1"/>
    <xf numFmtId="4" fontId="85" fillId="5" borderId="17" xfId="0" applyNumberFormat="1" applyFont="1" applyFill="1" applyBorder="1"/>
    <xf numFmtId="0" fontId="6" fillId="11" borderId="56" xfId="0" applyFont="1" applyFill="1" applyBorder="1" applyAlignment="1">
      <alignment horizontal="left"/>
    </xf>
    <xf numFmtId="0" fontId="6" fillId="11" borderId="57" xfId="0" applyFont="1" applyFill="1" applyBorder="1"/>
    <xf numFmtId="39" fontId="6" fillId="11" borderId="15" xfId="0" applyNumberFormat="1" applyFont="1" applyFill="1" applyBorder="1" applyProtection="1">
      <protection locked="0"/>
    </xf>
    <xf numFmtId="4" fontId="15" fillId="13" borderId="17" xfId="0" applyNumberFormat="1" applyFont="1" applyFill="1" applyBorder="1" applyAlignment="1">
      <alignment horizontal="center"/>
    </xf>
    <xf numFmtId="8" fontId="15" fillId="13" borderId="17" xfId="0" applyNumberFormat="1" applyFont="1" applyFill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5" fillId="12" borderId="1" xfId="0" applyFont="1" applyFill="1" applyBorder="1"/>
    <xf numFmtId="2" fontId="5" fillId="12" borderId="1" xfId="0" applyNumberFormat="1" applyFont="1" applyFill="1" applyBorder="1"/>
    <xf numFmtId="164" fontId="5" fillId="12" borderId="1" xfId="0" applyNumberFormat="1" applyFont="1" applyFill="1" applyBorder="1"/>
    <xf numFmtId="0" fontId="5" fillId="11" borderId="3" xfId="0" applyFont="1" applyFill="1" applyBorder="1" applyAlignment="1">
      <alignment horizontal="center"/>
    </xf>
    <xf numFmtId="39" fontId="5" fillId="11" borderId="0" xfId="0" applyNumberFormat="1" applyFont="1" applyFill="1" applyProtection="1">
      <protection locked="0"/>
    </xf>
    <xf numFmtId="39" fontId="5" fillId="11" borderId="2" xfId="0" applyNumberFormat="1" applyFont="1" applyFill="1" applyBorder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39" fontId="5" fillId="0" borderId="0" xfId="0" applyNumberFormat="1" applyFont="1"/>
    <xf numFmtId="0" fontId="0" fillId="0" borderId="0" xfId="0" applyAlignment="1">
      <alignment horizontal="right"/>
    </xf>
    <xf numFmtId="0" fontId="6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0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7" fontId="34" fillId="2" borderId="16" xfId="0" applyNumberFormat="1" applyFont="1" applyFill="1" applyBorder="1" applyAlignment="1" applyProtection="1">
      <alignment horizontal="center" vertical="center"/>
      <protection locked="0"/>
    </xf>
    <xf numFmtId="4" fontId="5" fillId="0" borderId="8" xfId="0" applyNumberFormat="1" applyFont="1" applyBorder="1"/>
    <xf numFmtId="0" fontId="5" fillId="0" borderId="8" xfId="0" applyFont="1" applyBorder="1"/>
    <xf numFmtId="0" fontId="15" fillId="0" borderId="1" xfId="0" applyFont="1" applyBorder="1" applyAlignment="1">
      <alignment horizontal="center"/>
    </xf>
    <xf numFmtId="0" fontId="59" fillId="0" borderId="0" xfId="0" applyFont="1" applyAlignment="1">
      <alignment vertical="top" wrapText="1"/>
    </xf>
    <xf numFmtId="0" fontId="94" fillId="0" borderId="1" xfId="0" applyFont="1" applyBorder="1" applyAlignment="1">
      <alignment horizontal="left" wrapText="1"/>
    </xf>
    <xf numFmtId="0" fontId="54" fillId="0" borderId="0" xfId="0" applyFont="1" applyAlignment="1">
      <alignment horizontal="left" wrapText="1"/>
    </xf>
    <xf numFmtId="8" fontId="15" fillId="5" borderId="30" xfId="0" applyNumberFormat="1" applyFont="1" applyFill="1" applyBorder="1"/>
    <xf numFmtId="8" fontId="57" fillId="5" borderId="30" xfId="0" applyNumberFormat="1" applyFont="1" applyFill="1" applyBorder="1"/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4" fillId="0" borderId="7" xfId="0" applyFont="1" applyBorder="1" applyAlignment="1">
      <alignment horizontal="left" wrapText="1"/>
    </xf>
    <xf numFmtId="0" fontId="54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11" borderId="16" xfId="0" applyFont="1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6" fillId="11" borderId="19" xfId="0" applyFont="1" applyFill="1" applyBorder="1" applyAlignment="1">
      <alignment horizontal="left"/>
    </xf>
    <xf numFmtId="0" fontId="59" fillId="11" borderId="47" xfId="0" applyFont="1" applyFill="1" applyBorder="1" applyAlignment="1">
      <alignment horizontal="left" vertical="top" wrapText="1"/>
    </xf>
    <xf numFmtId="0" fontId="59" fillId="11" borderId="25" xfId="0" applyFont="1" applyFill="1" applyBorder="1" applyAlignment="1">
      <alignment horizontal="left" vertical="top" wrapText="1"/>
    </xf>
    <xf numFmtId="0" fontId="88" fillId="0" borderId="18" xfId="0" applyFont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95" fillId="0" borderId="24" xfId="0" applyFont="1" applyBorder="1" applyAlignment="1">
      <alignment horizontal="center" vertical="center"/>
    </xf>
    <xf numFmtId="0" fontId="95" fillId="0" borderId="39" xfId="0" applyFont="1" applyBorder="1" applyAlignment="1">
      <alignment horizontal="center" vertical="center"/>
    </xf>
    <xf numFmtId="8" fontId="15" fillId="0" borderId="16" xfId="0" applyNumberFormat="1" applyFont="1" applyBorder="1" applyAlignment="1" applyProtection="1">
      <alignment horizontal="center"/>
      <protection locked="0"/>
    </xf>
    <xf numFmtId="8" fontId="15" fillId="0" borderId="55" xfId="0" applyNumberFormat="1" applyFont="1" applyBorder="1" applyAlignment="1" applyProtection="1">
      <alignment horizontal="center"/>
      <protection locked="0"/>
    </xf>
    <xf numFmtId="0" fontId="34" fillId="2" borderId="1" xfId="0" applyFont="1" applyFill="1" applyBorder="1" applyAlignment="1">
      <alignment horizontal="left"/>
    </xf>
    <xf numFmtId="0" fontId="34" fillId="2" borderId="2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8" fontId="5" fillId="0" borderId="16" xfId="0" applyNumberFormat="1" applyFont="1" applyBorder="1" applyAlignment="1" applyProtection="1">
      <alignment horizontal="center"/>
      <protection locked="0"/>
    </xf>
    <xf numFmtId="8" fontId="5" fillId="0" borderId="5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>
      <alignment horizontal="center"/>
    </xf>
    <xf numFmtId="0" fontId="15" fillId="11" borderId="49" xfId="0" applyFont="1" applyFill="1" applyBorder="1" applyAlignment="1" applyProtection="1">
      <alignment horizontal="center" vertical="center"/>
      <protection locked="0"/>
    </xf>
    <xf numFmtId="0" fontId="15" fillId="11" borderId="19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79" fillId="0" borderId="4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50" fillId="11" borderId="16" xfId="0" applyFont="1" applyFill="1" applyBorder="1" applyAlignment="1">
      <alignment horizontal="left" vertical="center"/>
    </xf>
    <xf numFmtId="0" fontId="50" fillId="11" borderId="5" xfId="0" applyFont="1" applyFill="1" applyBorder="1" applyAlignment="1">
      <alignment horizontal="left" vertical="center"/>
    </xf>
    <xf numFmtId="0" fontId="50" fillId="11" borderId="1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4" fontId="2" fillId="11" borderId="31" xfId="0" applyNumberFormat="1" applyFont="1" applyFill="1" applyBorder="1" applyAlignment="1">
      <alignment horizontal="left" vertical="top" wrapText="1"/>
    </xf>
    <xf numFmtId="164" fontId="2" fillId="11" borderId="32" xfId="0" applyNumberFormat="1" applyFont="1" applyFill="1" applyBorder="1" applyAlignment="1">
      <alignment horizontal="left" vertical="top" wrapText="1"/>
    </xf>
    <xf numFmtId="164" fontId="2" fillId="11" borderId="26" xfId="0" applyNumberFormat="1" applyFont="1" applyFill="1" applyBorder="1" applyAlignment="1">
      <alignment horizontal="left" vertical="top" wrapText="1"/>
    </xf>
    <xf numFmtId="164" fontId="2" fillId="11" borderId="40" xfId="0" applyNumberFormat="1" applyFont="1" applyFill="1" applyBorder="1" applyAlignment="1">
      <alignment horizontal="left" vertical="top" wrapText="1"/>
    </xf>
    <xf numFmtId="164" fontId="2" fillId="11" borderId="0" xfId="0" applyNumberFormat="1" applyFont="1" applyFill="1" applyAlignment="1">
      <alignment horizontal="left" vertical="top" wrapText="1"/>
    </xf>
    <xf numFmtId="164" fontId="2" fillId="11" borderId="41" xfId="0" applyNumberFormat="1" applyFont="1" applyFill="1" applyBorder="1" applyAlignment="1">
      <alignment horizontal="left" vertical="top" wrapText="1"/>
    </xf>
    <xf numFmtId="164" fontId="2" fillId="0" borderId="31" xfId="0" applyNumberFormat="1" applyFont="1" applyBorder="1" applyAlignment="1">
      <alignment horizontal="left" vertical="top"/>
    </xf>
    <xf numFmtId="164" fontId="2" fillId="0" borderId="32" xfId="0" applyNumberFormat="1" applyFont="1" applyBorder="1" applyAlignment="1">
      <alignment horizontal="left" vertical="top"/>
    </xf>
    <xf numFmtId="164" fontId="2" fillId="0" borderId="26" xfId="0" applyNumberFormat="1" applyFont="1" applyBorder="1" applyAlignment="1">
      <alignment horizontal="left" vertical="top"/>
    </xf>
    <xf numFmtId="164" fontId="2" fillId="0" borderId="40" xfId="0" applyNumberFormat="1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41" xfId="0" applyNumberFormat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9" fillId="0" borderId="2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8" fontId="5" fillId="6" borderId="16" xfId="0" applyNumberFormat="1" applyFont="1" applyFill="1" applyBorder="1" applyAlignment="1">
      <alignment horizontal="center" vertical="center"/>
    </xf>
    <xf numFmtId="8" fontId="5" fillId="6" borderId="55" xfId="0" applyNumberFormat="1" applyFont="1" applyFill="1" applyBorder="1" applyAlignment="1">
      <alignment horizontal="center" vertical="center"/>
    </xf>
    <xf numFmtId="8" fontId="2" fillId="6" borderId="29" xfId="0" applyNumberFormat="1" applyFont="1" applyFill="1" applyBorder="1" applyAlignment="1">
      <alignment horizontal="center"/>
    </xf>
    <xf numFmtId="8" fontId="2" fillId="6" borderId="37" xfId="0" applyNumberFormat="1" applyFont="1" applyFill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18" fillId="11" borderId="18" xfId="0" applyFont="1" applyFill="1" applyBorder="1" applyAlignment="1">
      <alignment horizontal="left" vertical="center" wrapText="1"/>
    </xf>
    <xf numFmtId="0" fontId="18" fillId="11" borderId="3" xfId="0" applyFont="1" applyFill="1" applyBorder="1" applyAlignment="1">
      <alignment horizontal="left" vertical="center" wrapText="1"/>
    </xf>
    <xf numFmtId="0" fontId="18" fillId="11" borderId="38" xfId="0" applyFont="1" applyFill="1" applyBorder="1" applyAlignment="1">
      <alignment horizontal="left" vertical="center" wrapText="1"/>
    </xf>
    <xf numFmtId="0" fontId="18" fillId="11" borderId="13" xfId="0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left" vertical="center" wrapText="1"/>
    </xf>
    <xf numFmtId="0" fontId="18" fillId="11" borderId="1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8" fontId="15" fillId="5" borderId="41" xfId="0" applyNumberFormat="1" applyFont="1" applyFill="1" applyBorder="1" applyAlignment="1">
      <alignment horizontal="right"/>
    </xf>
    <xf numFmtId="8" fontId="15" fillId="5" borderId="43" xfId="0" applyNumberFormat="1" applyFont="1" applyFill="1" applyBorder="1" applyAlignment="1">
      <alignment horizontal="right"/>
    </xf>
    <xf numFmtId="0" fontId="2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shrinkToFi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4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5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48" fillId="13" borderId="18" xfId="0" applyFont="1" applyFill="1" applyBorder="1" applyAlignment="1">
      <alignment horizontal="left" wrapText="1"/>
    </xf>
    <xf numFmtId="0" fontId="48" fillId="13" borderId="3" xfId="0" applyFont="1" applyFill="1" applyBorder="1" applyAlignment="1">
      <alignment horizontal="left" wrapText="1"/>
    </xf>
    <xf numFmtId="0" fontId="48" fillId="13" borderId="38" xfId="0" applyFont="1" applyFill="1" applyBorder="1" applyAlignment="1">
      <alignment horizontal="left" wrapText="1"/>
    </xf>
    <xf numFmtId="0" fontId="48" fillId="13" borderId="13" xfId="0" applyFont="1" applyFill="1" applyBorder="1" applyAlignment="1">
      <alignment horizontal="left" wrapText="1"/>
    </xf>
    <xf numFmtId="0" fontId="48" fillId="13" borderId="2" xfId="0" applyFont="1" applyFill="1" applyBorder="1" applyAlignment="1">
      <alignment horizontal="left" wrapText="1"/>
    </xf>
    <xf numFmtId="0" fontId="48" fillId="13" borderId="14" xfId="0" applyFont="1" applyFill="1" applyBorder="1" applyAlignment="1">
      <alignment horizontal="left" wrapText="1"/>
    </xf>
    <xf numFmtId="0" fontId="30" fillId="11" borderId="0" xfId="0" applyFont="1" applyFill="1" applyAlignment="1">
      <alignment horizontal="left" vertical="center" wrapText="1"/>
    </xf>
    <xf numFmtId="0" fontId="79" fillId="0" borderId="31" xfId="0" applyFont="1" applyBorder="1" applyAlignment="1">
      <alignment horizontal="center" vertical="center"/>
    </xf>
    <xf numFmtId="0" fontId="80" fillId="0" borderId="3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top" wrapText="1"/>
    </xf>
    <xf numFmtId="0" fontId="34" fillId="2" borderId="7" xfId="0" applyFont="1" applyFill="1" applyBorder="1" applyAlignment="1">
      <alignment horizontal="left" wrapText="1"/>
    </xf>
    <xf numFmtId="0" fontId="34" fillId="2" borderId="52" xfId="0" applyFont="1" applyFill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52" fillId="0" borderId="0" xfId="0" applyFont="1" applyAlignment="1">
      <alignment horizontal="right" vertical="center"/>
    </xf>
    <xf numFmtId="0" fontId="52" fillId="0" borderId="41" xfId="0" applyFont="1" applyBorder="1" applyAlignment="1">
      <alignment horizontal="right" vertical="center"/>
    </xf>
    <xf numFmtId="0" fontId="34" fillId="0" borderId="7" xfId="0" applyFont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34" fillId="0" borderId="32" xfId="0" applyFont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center" wrapText="1"/>
    </xf>
    <xf numFmtId="0" fontId="11" fillId="17" borderId="0" xfId="0" applyFont="1" applyFill="1" applyAlignment="1">
      <alignment horizontal="right" wrapText="1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" fontId="2" fillId="13" borderId="16" xfId="0" applyNumberFormat="1" applyFont="1" applyFill="1" applyBorder="1" applyAlignment="1">
      <alignment horizontal="center"/>
    </xf>
    <xf numFmtId="4" fontId="2" fillId="13" borderId="5" xfId="0" applyNumberFormat="1" applyFont="1" applyFill="1" applyBorder="1" applyAlignment="1">
      <alignment horizontal="center"/>
    </xf>
    <xf numFmtId="4" fontId="2" fillId="13" borderId="19" xfId="0" applyNumberFormat="1" applyFont="1" applyFill="1" applyBorder="1" applyAlignment="1">
      <alignment horizontal="center"/>
    </xf>
    <xf numFmtId="0" fontId="34" fillId="2" borderId="16" xfId="0" applyFont="1" applyFill="1" applyBorder="1" applyAlignment="1" applyProtection="1">
      <alignment horizontal="center"/>
      <protection locked="0"/>
    </xf>
    <xf numFmtId="0" fontId="34" fillId="2" borderId="5" xfId="0" applyFont="1" applyFill="1" applyBorder="1" applyAlignment="1" applyProtection="1">
      <alignment horizontal="center"/>
      <protection locked="0"/>
    </xf>
    <xf numFmtId="0" fontId="34" fillId="2" borderId="19" xfId="0" applyFont="1" applyFill="1" applyBorder="1" applyAlignment="1" applyProtection="1">
      <alignment horizontal="center"/>
      <protection locked="0"/>
    </xf>
    <xf numFmtId="39" fontId="82" fillId="11" borderId="34" xfId="6" applyNumberFormat="1" applyFont="1" applyFill="1" applyBorder="1" applyAlignment="1" applyProtection="1">
      <alignment horizontal="left" vertical="center"/>
      <protection locked="0"/>
    </xf>
    <xf numFmtId="39" fontId="82" fillId="11" borderId="1" xfId="6" applyNumberFormat="1" applyFont="1" applyFill="1" applyBorder="1" applyAlignment="1" applyProtection="1">
      <alignment horizontal="left" vertical="center"/>
      <protection locked="0"/>
    </xf>
    <xf numFmtId="39" fontId="82" fillId="11" borderId="21" xfId="6" applyNumberFormat="1" applyFont="1" applyFill="1" applyBorder="1" applyAlignment="1" applyProtection="1">
      <alignment horizontal="left" vertical="center"/>
      <protection locked="0"/>
    </xf>
    <xf numFmtId="39" fontId="52" fillId="11" borderId="44" xfId="0" applyNumberFormat="1" applyFont="1" applyFill="1" applyBorder="1" applyAlignment="1" applyProtection="1">
      <alignment horizontal="left" wrapText="1"/>
      <protection locked="0"/>
    </xf>
    <xf numFmtId="39" fontId="52" fillId="11" borderId="3" xfId="0" applyNumberFormat="1" applyFont="1" applyFill="1" applyBorder="1" applyAlignment="1" applyProtection="1">
      <alignment horizontal="left" wrapText="1"/>
      <protection locked="0"/>
    </xf>
    <xf numFmtId="39" fontId="52" fillId="11" borderId="45" xfId="0" applyNumberFormat="1" applyFont="1" applyFill="1" applyBorder="1" applyAlignment="1" applyProtection="1">
      <alignment horizontal="left" wrapText="1"/>
      <protection locked="0"/>
    </xf>
    <xf numFmtId="0" fontId="18" fillId="0" borderId="1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4" fillId="2" borderId="16" xfId="0" applyFont="1" applyFill="1" applyBorder="1" applyAlignment="1" applyProtection="1">
      <alignment horizontal="left"/>
      <protection locked="0"/>
    </xf>
    <xf numFmtId="0" fontId="34" fillId="2" borderId="5" xfId="0" applyFont="1" applyFill="1" applyBorder="1" applyAlignment="1" applyProtection="1">
      <alignment horizontal="left"/>
      <protection locked="0"/>
    </xf>
    <xf numFmtId="0" fontId="34" fillId="2" borderId="19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shrinkToFit="1"/>
    </xf>
    <xf numFmtId="166" fontId="5" fillId="0" borderId="0" xfId="0" applyNumberFormat="1" applyFont="1" applyAlignment="1">
      <alignment horizontal="center"/>
    </xf>
    <xf numFmtId="0" fontId="2" fillId="5" borderId="17" xfId="0" applyFont="1" applyFill="1" applyBorder="1" applyAlignment="1">
      <alignment horizontal="right" shrinkToFit="1"/>
    </xf>
    <xf numFmtId="0" fontId="5" fillId="0" borderId="17" xfId="0" applyFont="1" applyBorder="1" applyAlignment="1" applyProtection="1">
      <alignment horizontal="left" shrinkToFit="1"/>
      <protection locked="0"/>
    </xf>
    <xf numFmtId="0" fontId="2" fillId="3" borderId="17" xfId="0" applyFont="1" applyFill="1" applyBorder="1" applyAlignment="1">
      <alignment horizontal="center" wrapText="1"/>
    </xf>
    <xf numFmtId="0" fontId="34" fillId="0" borderId="17" xfId="0" applyFont="1" applyBorder="1" applyAlignment="1" applyProtection="1">
      <alignment horizontal="left" wrapText="1"/>
      <protection locked="0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4" fillId="0" borderId="17" xfId="0" applyFont="1" applyBorder="1" applyAlignment="1" applyProtection="1">
      <alignment horizontal="left" shrinkToFit="1"/>
      <protection locked="0"/>
    </xf>
    <xf numFmtId="0" fontId="34" fillId="0" borderId="1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8" fontId="11" fillId="5" borderId="16" xfId="0" applyNumberFormat="1" applyFont="1" applyFill="1" applyBorder="1" applyAlignment="1">
      <alignment horizontal="right"/>
    </xf>
    <xf numFmtId="8" fontId="11" fillId="5" borderId="5" xfId="0" applyNumberFormat="1" applyFont="1" applyFill="1" applyBorder="1" applyAlignment="1">
      <alignment horizontal="right"/>
    </xf>
    <xf numFmtId="8" fontId="11" fillId="5" borderId="19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3" fillId="16" borderId="40" xfId="6" applyFill="1" applyBorder="1" applyAlignment="1">
      <alignment horizontal="left" wrapText="1"/>
    </xf>
    <xf numFmtId="0" fontId="47" fillId="16" borderId="41" xfId="6" applyFont="1" applyFill="1" applyBorder="1" applyAlignment="1">
      <alignment horizontal="left" wrapText="1"/>
    </xf>
    <xf numFmtId="0" fontId="6" fillId="11" borderId="3" xfId="0" applyFont="1" applyFill="1" applyBorder="1" applyAlignment="1">
      <alignment horizontal="left" wrapText="1"/>
    </xf>
    <xf numFmtId="0" fontId="6" fillId="11" borderId="38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horizontal="left" wrapText="1"/>
    </xf>
    <xf numFmtId="0" fontId="6" fillId="11" borderId="14" xfId="0" applyFont="1" applyFill="1" applyBorder="1" applyAlignment="1">
      <alignment horizontal="left" wrapText="1"/>
    </xf>
    <xf numFmtId="0" fontId="2" fillId="11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54" fillId="2" borderId="7" xfId="0" applyFont="1" applyFill="1" applyBorder="1" applyAlignment="1">
      <alignment horizontal="left" wrapText="1"/>
    </xf>
    <xf numFmtId="0" fontId="54" fillId="2" borderId="1" xfId="0" applyFont="1" applyFill="1" applyBorder="1" applyAlignment="1">
      <alignment horizontal="left" wrapText="1"/>
    </xf>
    <xf numFmtId="0" fontId="23" fillId="16" borderId="34" xfId="6" applyFill="1" applyBorder="1" applyAlignment="1">
      <alignment horizontal="left" vertical="center" wrapText="1"/>
    </xf>
    <xf numFmtId="0" fontId="47" fillId="16" borderId="21" xfId="6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34" fillId="0" borderId="7" xfId="0" applyFont="1" applyBorder="1" applyAlignment="1">
      <alignment horizontal="left"/>
    </xf>
    <xf numFmtId="0" fontId="45" fillId="16" borderId="0" xfId="0" applyFont="1" applyFill="1" applyAlignment="1">
      <alignment horizontal="left" vertical="top"/>
    </xf>
    <xf numFmtId="0" fontId="33" fillId="9" borderId="50" xfId="4" applyFont="1" applyBorder="1" applyAlignment="1">
      <alignment horizontal="center" vertical="top"/>
    </xf>
    <xf numFmtId="0" fontId="33" fillId="9" borderId="6" xfId="4" applyFont="1" applyBorder="1" applyAlignment="1">
      <alignment horizontal="center" vertical="top"/>
    </xf>
    <xf numFmtId="0" fontId="48" fillId="16" borderId="31" xfId="0" applyFont="1" applyFill="1" applyBorder="1" applyAlignment="1">
      <alignment horizontal="center" vertical="center"/>
    </xf>
    <xf numFmtId="0" fontId="48" fillId="16" borderId="26" xfId="0" applyFont="1" applyFill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33" fillId="0" borderId="35" xfId="0" applyFont="1" applyBorder="1" applyAlignment="1"/>
    <xf numFmtId="0" fontId="33" fillId="0" borderId="36" xfId="0" applyFont="1" applyBorder="1" applyAlignment="1"/>
    <xf numFmtId="0" fontId="6" fillId="2" borderId="0" xfId="0" applyFont="1" applyFill="1" applyAlignment="1"/>
    <xf numFmtId="4" fontId="30" fillId="8" borderId="50" xfId="3" applyNumberFormat="1" applyFont="1" applyBorder="1" applyAlignment="1"/>
    <xf numFmtId="4" fontId="30" fillId="8" borderId="4" xfId="3" applyNumberFormat="1" applyFont="1" applyBorder="1" applyAlignment="1"/>
    <xf numFmtId="0" fontId="54" fillId="0" borderId="1" xfId="0" applyFont="1" applyBorder="1" applyAlignment="1">
      <alignment wrapText="1"/>
    </xf>
    <xf numFmtId="0" fontId="11" fillId="0" borderId="0" xfId="0" applyFont="1" applyAlignment="1"/>
    <xf numFmtId="0" fontId="45" fillId="0" borderId="1" xfId="0" applyFont="1" applyBorder="1" applyAlignment="1"/>
    <xf numFmtId="0" fontId="12" fillId="0" borderId="0" xfId="0" applyFont="1" applyAlignment="1"/>
    <xf numFmtId="0" fontId="48" fillId="0" borderId="0" xfId="0" applyFont="1" applyAlignment="1">
      <alignment vertical="center" wrapText="1"/>
    </xf>
    <xf numFmtId="0" fontId="23" fillId="0" borderId="0" xfId="6" applyFill="1" applyBorder="1" applyAlignment="1">
      <alignment vertical="center" wrapText="1"/>
    </xf>
    <xf numFmtId="0" fontId="47" fillId="0" borderId="0" xfId="6" applyFont="1" applyFill="1" applyBorder="1" applyAlignment="1">
      <alignment vertical="center" wrapText="1"/>
    </xf>
    <xf numFmtId="0" fontId="11" fillId="0" borderId="27" xfId="0" applyFont="1" applyBorder="1" applyAlignment="1"/>
    <xf numFmtId="0" fontId="11" fillId="0" borderId="17" xfId="0" applyFont="1" applyBorder="1" applyAlignment="1"/>
    <xf numFmtId="0" fontId="33" fillId="0" borderId="27" xfId="0" applyFont="1" applyBorder="1" applyAlignment="1"/>
    <xf numFmtId="0" fontId="33" fillId="0" borderId="17" xfId="0" applyFont="1" applyBorder="1" applyAlignment="1"/>
    <xf numFmtId="0" fontId="2" fillId="17" borderId="0" xfId="0" applyFont="1" applyFill="1" applyBorder="1" applyAlignment="1" applyProtection="1">
      <alignment horizontal="left" wrapText="1"/>
      <protection locked="0"/>
    </xf>
    <xf numFmtId="0" fontId="34" fillId="17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69" fillId="17" borderId="1" xfId="0" applyFont="1" applyFill="1" applyBorder="1" applyAlignment="1">
      <alignment horizontal="center" wrapText="1"/>
    </xf>
    <xf numFmtId="0" fontId="34" fillId="17" borderId="1" xfId="0" applyFont="1" applyFill="1" applyBorder="1" applyAlignment="1">
      <alignment horizontal="center" wrapText="1"/>
    </xf>
    <xf numFmtId="0" fontId="26" fillId="0" borderId="0" xfId="0" applyFont="1" applyAlignment="1">
      <alignment horizontal="right" wrapText="1"/>
    </xf>
    <xf numFmtId="0" fontId="12" fillId="17" borderId="0" xfId="0" applyFont="1" applyFill="1" applyBorder="1" applyAlignment="1">
      <alignment horizontal="right" wrapText="1"/>
    </xf>
    <xf numFmtId="0" fontId="34" fillId="0" borderId="1" xfId="0" applyFont="1" applyBorder="1" applyAlignment="1">
      <alignment horizontal="center" wrapText="1"/>
    </xf>
    <xf numFmtId="0" fontId="26" fillId="0" borderId="47" xfId="0" applyFont="1" applyBorder="1" applyAlignment="1">
      <alignment horizontal="left" wrapText="1"/>
    </xf>
    <xf numFmtId="0" fontId="26" fillId="0" borderId="39" xfId="0" applyFont="1" applyBorder="1" applyAlignment="1">
      <alignment horizontal="left" wrapText="1"/>
    </xf>
    <xf numFmtId="0" fontId="30" fillId="15" borderId="47" xfId="0" applyFont="1" applyFill="1" applyBorder="1" applyAlignment="1">
      <alignment horizontal="left" wrapText="1"/>
    </xf>
    <xf numFmtId="0" fontId="30" fillId="15" borderId="39" xfId="0" applyFont="1" applyFill="1" applyBorder="1" applyAlignment="1">
      <alignment horizontal="left" wrapText="1"/>
    </xf>
    <xf numFmtId="0" fontId="54" fillId="15" borderId="50" xfId="0" applyFont="1" applyFill="1" applyBorder="1" applyAlignment="1">
      <alignment horizontal="left" vertical="center" wrapText="1"/>
    </xf>
    <xf numFmtId="0" fontId="54" fillId="15" borderId="37" xfId="0" applyFont="1" applyFill="1" applyBorder="1" applyAlignment="1">
      <alignment horizontal="left" vertical="center" wrapText="1"/>
    </xf>
    <xf numFmtId="0" fontId="30" fillId="15" borderId="47" xfId="0" applyFont="1" applyFill="1" applyBorder="1" applyAlignment="1">
      <alignment horizontal="left" vertical="center" wrapText="1"/>
    </xf>
    <xf numFmtId="0" fontId="30" fillId="15" borderId="39" xfId="0" applyFont="1" applyFill="1" applyBorder="1" applyAlignment="1">
      <alignment horizontal="left" vertical="center" wrapText="1"/>
    </xf>
    <xf numFmtId="0" fontId="54" fillId="15" borderId="44" xfId="0" applyFont="1" applyFill="1" applyBorder="1" applyAlignment="1">
      <alignment horizontal="left" vertical="center" wrapText="1"/>
    </xf>
    <xf numFmtId="0" fontId="54" fillId="15" borderId="45" xfId="0" applyFont="1" applyFill="1" applyBorder="1" applyAlignment="1">
      <alignment horizontal="left" vertical="center" wrapText="1"/>
    </xf>
    <xf numFmtId="0" fontId="54" fillId="15" borderId="34" xfId="0" applyFont="1" applyFill="1" applyBorder="1" applyAlignment="1">
      <alignment horizontal="left" vertical="center" wrapText="1"/>
    </xf>
    <xf numFmtId="0" fontId="54" fillId="15" borderId="21" xfId="0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right" vertical="center" wrapText="1"/>
    </xf>
    <xf numFmtId="0" fontId="97" fillId="0" borderId="0" xfId="0" applyFont="1" applyAlignment="1">
      <alignment horizontal="left"/>
    </xf>
    <xf numFmtId="0" fontId="97" fillId="0" borderId="1" xfId="0" applyFont="1" applyBorder="1" applyAlignment="1">
      <alignment horizontal="left"/>
    </xf>
    <xf numFmtId="0" fontId="97" fillId="0" borderId="1" xfId="0" applyFont="1" applyBorder="1" applyAlignment="1">
      <alignment horizontal="left" wrapText="1"/>
    </xf>
    <xf numFmtId="0" fontId="97" fillId="0" borderId="0" xfId="0" applyFont="1" applyAlignment="1">
      <alignment horizontal="left" wrapText="1"/>
    </xf>
    <xf numFmtId="0" fontId="97" fillId="0" borderId="0" xfId="0" applyFont="1" applyBorder="1" applyAlignment="1">
      <alignment horizontal="left" wrapText="1"/>
    </xf>
    <xf numFmtId="0" fontId="34" fillId="15" borderId="0" xfId="0" applyFont="1" applyFill="1" applyAlignment="1">
      <alignment horizontal="left" wrapText="1"/>
    </xf>
    <xf numFmtId="0" fontId="34" fillId="15" borderId="41" xfId="0" applyFont="1" applyFill="1" applyBorder="1" applyAlignment="1">
      <alignment horizontal="left" wrapText="1"/>
    </xf>
    <xf numFmtId="0" fontId="54" fillId="0" borderId="40" xfId="0" applyFont="1" applyBorder="1" applyAlignment="1">
      <alignment horizontal="left" vertical="center" wrapText="1"/>
    </xf>
    <xf numFmtId="0" fontId="54" fillId="0" borderId="41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left" vertical="center" wrapText="1"/>
    </xf>
    <xf numFmtId="0" fontId="98" fillId="15" borderId="0" xfId="0" applyFont="1" applyFill="1" applyBorder="1" applyAlignment="1">
      <alignment horizontal="left"/>
    </xf>
    <xf numFmtId="0" fontId="34" fillId="15" borderId="0" xfId="0" applyFont="1" applyFill="1" applyBorder="1" applyAlignment="1">
      <alignment horizontal="left"/>
    </xf>
    <xf numFmtId="0" fontId="34" fillId="15" borderId="0" xfId="0" applyFont="1" applyFill="1" applyBorder="1" applyAlignment="1">
      <alignment horizontal="left" wrapText="1"/>
    </xf>
    <xf numFmtId="0" fontId="99" fillId="15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0" fillId="0" borderId="0" xfId="0" applyAlignment="1"/>
    <xf numFmtId="0" fontId="26" fillId="0" borderId="33" xfId="0" applyFont="1" applyBorder="1" applyAlignment="1">
      <alignment horizontal="left"/>
    </xf>
    <xf numFmtId="0" fontId="5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54" fillId="2" borderId="16" xfId="0" applyFont="1" applyFill="1" applyBorder="1" applyAlignment="1" applyProtection="1">
      <protection locked="0"/>
    </xf>
    <xf numFmtId="0" fontId="54" fillId="2" borderId="5" xfId="0" applyFont="1" applyFill="1" applyBorder="1" applyAlignment="1" applyProtection="1">
      <protection locked="0"/>
    </xf>
    <xf numFmtId="0" fontId="26" fillId="2" borderId="16" xfId="0" applyFont="1" applyFill="1" applyBorder="1" applyAlignment="1"/>
    <xf numFmtId="0" fontId="26" fillId="2" borderId="5" xfId="0" applyFont="1" applyFill="1" applyBorder="1" applyAlignment="1"/>
    <xf numFmtId="0" fontId="6" fillId="11" borderId="5" xfId="0" applyFont="1" applyFill="1" applyBorder="1" applyAlignment="1">
      <alignment horizontal="left" wrapText="1"/>
    </xf>
    <xf numFmtId="0" fontId="6" fillId="11" borderId="19" xfId="0" applyFont="1" applyFill="1" applyBorder="1" applyAlignment="1">
      <alignment horizontal="left" wrapText="1"/>
    </xf>
    <xf numFmtId="0" fontId="11" fillId="11" borderId="31" xfId="0" applyFont="1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11" fillId="11" borderId="33" xfId="0" applyFont="1" applyFill="1" applyBorder="1" applyAlignment="1">
      <alignment horizontal="center"/>
    </xf>
    <xf numFmtId="0" fontId="11" fillId="11" borderId="43" xfId="0" applyFont="1" applyFill="1" applyBorder="1" applyAlignment="1">
      <alignment horizontal="center"/>
    </xf>
    <xf numFmtId="0" fontId="70" fillId="11" borderId="49" xfId="0" applyFont="1" applyFill="1" applyBorder="1"/>
    <xf numFmtId="0" fontId="72" fillId="11" borderId="55" xfId="0" applyFont="1" applyFill="1" applyBorder="1"/>
    <xf numFmtId="0" fontId="70" fillId="11" borderId="50" xfId="0" applyFont="1" applyFill="1" applyBorder="1"/>
    <xf numFmtId="0" fontId="72" fillId="11" borderId="37" xfId="0" applyFont="1" applyFill="1" applyBorder="1"/>
    <xf numFmtId="0" fontId="26" fillId="0" borderId="0" xfId="0" applyFont="1" applyBorder="1"/>
    <xf numFmtId="0" fontId="26" fillId="11" borderId="0" xfId="0" applyFont="1" applyFill="1" applyBorder="1" applyAlignment="1">
      <alignment vertical="center"/>
    </xf>
    <xf numFmtId="0" fontId="2" fillId="15" borderId="0" xfId="0" applyFont="1" applyFill="1" applyBorder="1"/>
    <xf numFmtId="0" fontId="52" fillId="2" borderId="32" xfId="0" applyFont="1" applyFill="1" applyBorder="1" applyAlignment="1">
      <alignment horizontal="center"/>
    </xf>
    <xf numFmtId="0" fontId="2" fillId="2" borderId="0" xfId="0" applyFont="1" applyFill="1" applyBorder="1"/>
    <xf numFmtId="0" fontId="46" fillId="0" borderId="0" xfId="0" applyFont="1" applyBorder="1" applyAlignment="1">
      <alignment horizontal="right" vertical="center" wrapText="1"/>
    </xf>
    <xf numFmtId="0" fontId="54" fillId="0" borderId="21" xfId="0" applyFont="1" applyBorder="1" applyAlignment="1">
      <alignment horizontal="left" wrapText="1"/>
    </xf>
    <xf numFmtId="0" fontId="31" fillId="0" borderId="0" xfId="0" applyFont="1" applyAlignment="1">
      <alignment wrapText="1"/>
    </xf>
    <xf numFmtId="0" fontId="60" fillId="11" borderId="23" xfId="0" applyFont="1" applyFill="1" applyBorder="1" applyAlignment="1">
      <alignment horizontal="left" vertical="center" wrapText="1"/>
    </xf>
    <xf numFmtId="0" fontId="60" fillId="11" borderId="39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wrapText="1"/>
    </xf>
    <xf numFmtId="0" fontId="15" fillId="0" borderId="55" xfId="0" applyFont="1" applyBorder="1" applyAlignment="1">
      <alignment horizontal="left" wrapText="1"/>
    </xf>
    <xf numFmtId="14" fontId="35" fillId="0" borderId="16" xfId="0" applyNumberFormat="1" applyFont="1" applyBorder="1" applyAlignment="1">
      <alignment horizontal="left" wrapText="1"/>
    </xf>
    <xf numFmtId="14" fontId="35" fillId="0" borderId="55" xfId="0" applyNumberFormat="1" applyFont="1" applyBorder="1" applyAlignment="1">
      <alignment horizontal="left" wrapText="1"/>
    </xf>
    <xf numFmtId="14" fontId="35" fillId="0" borderId="29" xfId="0" applyNumberFormat="1" applyFont="1" applyBorder="1" applyAlignment="1">
      <alignment horizontal="left" wrapText="1"/>
    </xf>
    <xf numFmtId="14" fontId="35" fillId="0" borderId="37" xfId="0" applyNumberFormat="1" applyFont="1" applyBorder="1" applyAlignment="1">
      <alignment horizontal="left" wrapText="1"/>
    </xf>
    <xf numFmtId="0" fontId="100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45" fillId="0" borderId="0" xfId="0" applyFont="1" applyBorder="1" applyAlignment="1"/>
    <xf numFmtId="0" fontId="2" fillId="3" borderId="2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14" fontId="54" fillId="2" borderId="49" xfId="0" applyNumberFormat="1" applyFont="1" applyFill="1" applyBorder="1" applyAlignment="1" applyProtection="1">
      <alignment horizontal="center"/>
      <protection locked="0"/>
    </xf>
    <xf numFmtId="0" fontId="54" fillId="2" borderId="40" xfId="0" applyFont="1" applyFill="1" applyBorder="1" applyAlignment="1" applyProtection="1">
      <alignment horizontal="center"/>
      <protection locked="0"/>
    </xf>
    <xf numFmtId="9" fontId="3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5" fillId="0" borderId="0" xfId="0" applyFont="1" applyBorder="1" applyAlignment="1">
      <alignment horizontal="left" vertical="top"/>
    </xf>
    <xf numFmtId="0" fontId="15" fillId="0" borderId="13" xfId="0" applyFont="1" applyBorder="1" applyAlignment="1">
      <alignment horizontal="left" wrapText="1"/>
    </xf>
    <xf numFmtId="0" fontId="15" fillId="0" borderId="43" xfId="0" applyFont="1" applyBorder="1" applyAlignment="1">
      <alignment horizontal="left" wrapText="1"/>
    </xf>
    <xf numFmtId="14" fontId="35" fillId="0" borderId="17" xfId="0" applyNumberFormat="1" applyFont="1" applyBorder="1" applyAlignment="1">
      <alignment horizontal="left" wrapText="1"/>
    </xf>
    <xf numFmtId="0" fontId="35" fillId="0" borderId="28" xfId="0" applyFont="1" applyBorder="1" applyAlignment="1">
      <alignment horizontal="left" wrapText="1"/>
    </xf>
    <xf numFmtId="14" fontId="35" fillId="0" borderId="12" xfId="0" applyNumberFormat="1" applyFont="1" applyBorder="1" applyAlignment="1">
      <alignment horizontal="left" wrapText="1"/>
    </xf>
    <xf numFmtId="0" fontId="35" fillId="0" borderId="21" xfId="0" applyFont="1" applyBorder="1" applyAlignment="1">
      <alignment horizontal="left" wrapText="1"/>
    </xf>
    <xf numFmtId="0" fontId="88" fillId="0" borderId="8" xfId="0" applyFont="1" applyBorder="1" applyAlignment="1">
      <alignment horizontal="left" vertical="center" wrapText="1"/>
    </xf>
    <xf numFmtId="0" fontId="88" fillId="0" borderId="0" xfId="0" applyFont="1" applyBorder="1" applyAlignment="1">
      <alignment horizontal="left" vertical="center" wrapText="1"/>
    </xf>
    <xf numFmtId="0" fontId="88" fillId="0" borderId="3" xfId="0" applyFont="1" applyBorder="1" applyAlignment="1">
      <alignment horizontal="left" vertical="center" wrapText="1"/>
    </xf>
    <xf numFmtId="0" fontId="88" fillId="0" borderId="38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3" xfId="0" applyFont="1" applyBorder="1" applyAlignment="1">
      <alignment horizontal="left" vertical="center" wrapText="1"/>
    </xf>
    <xf numFmtId="0" fontId="88" fillId="0" borderId="2" xfId="0" applyFont="1" applyBorder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53" fillId="0" borderId="0" xfId="6" applyFont="1" applyFill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61" fillId="11" borderId="58" xfId="0" applyFont="1" applyFill="1" applyBorder="1" applyAlignment="1">
      <alignment horizontal="left" vertical="center" wrapText="1"/>
    </xf>
    <xf numFmtId="0" fontId="61" fillId="11" borderId="59" xfId="0" applyFont="1" applyFill="1" applyBorder="1" applyAlignment="1">
      <alignment horizontal="left" vertical="center" wrapText="1"/>
    </xf>
    <xf numFmtId="0" fontId="12" fillId="11" borderId="0" xfId="0" applyFont="1" applyFill="1"/>
    <xf numFmtId="0" fontId="23" fillId="0" borderId="0" xfId="6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53" fillId="0" borderId="0" xfId="6" applyFont="1" applyFill="1" applyBorder="1" applyAlignment="1">
      <alignment horizontal="left"/>
    </xf>
    <xf numFmtId="0" fontId="46" fillId="0" borderId="0" xfId="0" applyFont="1" applyBorder="1" applyAlignment="1">
      <alignment horizontal="right" wrapText="1"/>
    </xf>
  </cellXfs>
  <cellStyles count="7">
    <cellStyle name="20% - Accent1" xfId="5" builtinId="30"/>
    <cellStyle name="40% - Accent3" xfId="3" builtinId="39"/>
    <cellStyle name="60% - Accent3" xfId="4" builtinId="40"/>
    <cellStyle name="Comma" xfId="1" builtinId="3"/>
    <cellStyle name="Currency" xfId="2" builtinId="4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924235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31B9A61A-A77B-4162-B741-2E4437D0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657" y="115660"/>
          <a:ext cx="1966542" cy="54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742806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EEBEB05B-7C8E-4611-A279-54470961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7725" y="115660"/>
          <a:ext cx="196563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9172</xdr:colOff>
      <xdr:row>14</xdr:row>
      <xdr:rowOff>119635</xdr:rowOff>
    </xdr:from>
    <xdr:to>
      <xdr:col>11</xdr:col>
      <xdr:colOff>914369</xdr:colOff>
      <xdr:row>34</xdr:row>
      <xdr:rowOff>231094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D26886-F2BE-4573-A0B5-3EB376CD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8993" y="4473921"/>
          <a:ext cx="3558589" cy="5316191"/>
        </a:xfrm>
        <a:prstGeom prst="rect">
          <a:avLst/>
        </a:prstGeom>
      </xdr:spPr>
    </xdr:pic>
    <xdr:clientData/>
  </xdr:twoCellAnchor>
  <xdr:twoCellAnchor editAs="oneCell">
    <xdr:from>
      <xdr:col>11</xdr:col>
      <xdr:colOff>856051</xdr:colOff>
      <xdr:row>14</xdr:row>
      <xdr:rowOff>83070</xdr:rowOff>
    </xdr:from>
    <xdr:to>
      <xdr:col>19</xdr:col>
      <xdr:colOff>180761</xdr:colOff>
      <xdr:row>39</xdr:row>
      <xdr:rowOff>63844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7D3B31-8D80-44BC-9178-CECCF064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9265" y="4437356"/>
          <a:ext cx="9745514" cy="710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149225</xdr:colOff>
      <xdr:row>0</xdr:row>
      <xdr:rowOff>197913</xdr:rowOff>
    </xdr:from>
    <xdr:to>
      <xdr:col>14</xdr:col>
      <xdr:colOff>528351</xdr:colOff>
      <xdr:row>2</xdr:row>
      <xdr:rowOff>28575</xdr:rowOff>
    </xdr:to>
    <xdr:pic>
      <xdr:nvPicPr>
        <xdr:cNvPr id="4" name="Picture 3" descr="WOU Academic_PrimLF_BLKsm_WORD.jpg">
          <a:extLst>
            <a:ext uri="{FF2B5EF4-FFF2-40B4-BE49-F238E27FC236}">
              <a16:creationId xmlns:a16="http://schemas.microsoft.com/office/drawing/2014/main" id="{48D8D3F6-6DF0-454E-9EBA-734F3EAA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125" y="197913"/>
          <a:ext cx="1763426" cy="719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75196</xdr:colOff>
      <xdr:row>25</xdr:row>
      <xdr:rowOff>87731</xdr:rowOff>
    </xdr:from>
    <xdr:to>
      <xdr:col>10</xdr:col>
      <xdr:colOff>1749411</xdr:colOff>
      <xdr:row>36</xdr:row>
      <xdr:rowOff>220737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DE481F-23F4-0738-2B67-4CC88E3C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6" y="6316580"/>
          <a:ext cx="9457143" cy="2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25067</xdr:rowOff>
    </xdr:from>
    <xdr:to>
      <xdr:col>10</xdr:col>
      <xdr:colOff>1474215</xdr:colOff>
      <xdr:row>46</xdr:row>
      <xdr:rowOff>177210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B62445-E804-C655-4158-0BF145387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25791"/>
          <a:ext cx="9257143" cy="20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904874</xdr:colOff>
      <xdr:row>0</xdr:row>
      <xdr:rowOff>47625</xdr:rowOff>
    </xdr:from>
    <xdr:to>
      <xdr:col>5</xdr:col>
      <xdr:colOff>1388106</xdr:colOff>
      <xdr:row>3</xdr:row>
      <xdr:rowOff>60132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2F54EC2E-BC44-4483-804E-20D329CB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799" y="47625"/>
          <a:ext cx="1572893" cy="49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u.edu/business/files/2023/01/WOU-Summary-of-Travel-Reimbursements-Rates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vel.dod.mil/Travel-Transportation-Rates/Per-Diem/Per-Diem-Rate-Lookup/" TargetMode="External"/><Relationship Id="rId1" Type="http://schemas.openxmlformats.org/officeDocument/2006/relationships/hyperlink" Target="https://www.travel.dod.mil/Travel-Transportation-Rates/Per-Diem/Per-Diem-Rate-Lookup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ou.edu/business/services-2/trave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ww2.wou.edu/nora/policy.entry.view_policy/?ppolicyid=689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1C50-EDF8-419A-9DEB-1146FBBB78C1}">
  <sheetPr>
    <tabColor theme="9" tint="0.79998168889431442"/>
    <pageSetUpPr fitToPage="1"/>
  </sheetPr>
  <dimension ref="A1:Z48"/>
  <sheetViews>
    <sheetView zoomScale="84" zoomScaleNormal="84" workbookViewId="0">
      <selection activeCell="A11" sqref="A11"/>
    </sheetView>
  </sheetViews>
  <sheetFormatPr defaultRowHeight="15" x14ac:dyDescent="0.25"/>
  <cols>
    <col min="1" max="1" width="23" customWidth="1"/>
    <col min="2" max="2" width="17.140625" style="2" customWidth="1"/>
    <col min="3" max="3" width="15.28515625" style="2" customWidth="1"/>
    <col min="4" max="4" width="16.140625" customWidth="1"/>
    <col min="5" max="5" width="12.42578125" customWidth="1"/>
    <col min="6" max="6" width="13.7109375" customWidth="1"/>
    <col min="7" max="7" width="13.85546875" customWidth="1"/>
    <col min="8" max="8" width="13.140625" customWidth="1"/>
    <col min="9" max="9" width="15.7109375" customWidth="1"/>
    <col min="10" max="10" width="3.7109375" customWidth="1"/>
    <col min="11" max="11" width="39.7109375" customWidth="1"/>
    <col min="12" max="12" width="55.28515625" customWidth="1"/>
    <col min="13" max="13" width="45.85546875" customWidth="1"/>
  </cols>
  <sheetData>
    <row r="1" spans="1:26" ht="18" customHeight="1" x14ac:dyDescent="0.25">
      <c r="A1" s="403" t="s">
        <v>226</v>
      </c>
      <c r="B1" s="403"/>
      <c r="C1" s="403"/>
      <c r="D1" s="403"/>
      <c r="E1" s="403"/>
      <c r="F1" s="403"/>
      <c r="G1" s="403"/>
      <c r="H1" s="261"/>
      <c r="I1" s="17"/>
      <c r="J1" s="17"/>
      <c r="K1" s="17"/>
      <c r="L1" s="17"/>
      <c r="M1" s="17"/>
      <c r="N1" s="17"/>
    </row>
    <row r="2" spans="1:26" ht="18.75" thickBot="1" x14ac:dyDescent="0.3">
      <c r="A2" s="624"/>
      <c r="B2" s="624"/>
      <c r="C2" s="624"/>
      <c r="D2" s="624"/>
      <c r="E2" s="624"/>
      <c r="F2" s="624"/>
      <c r="G2" s="624"/>
      <c r="H2" s="663"/>
      <c r="I2" s="17"/>
      <c r="J2" s="36"/>
      <c r="K2" s="34"/>
      <c r="L2" s="17"/>
      <c r="M2" s="17"/>
      <c r="N2" s="17"/>
    </row>
    <row r="3" spans="1:26" ht="9.75" customHeight="1" x14ac:dyDescent="0.25">
      <c r="A3" s="681" t="s">
        <v>0</v>
      </c>
      <c r="B3" s="681"/>
      <c r="C3" s="681"/>
      <c r="D3" s="681"/>
      <c r="E3" s="681"/>
      <c r="F3" s="681"/>
      <c r="G3" s="681"/>
      <c r="H3" s="4"/>
      <c r="I3" s="5"/>
      <c r="J3" s="7"/>
      <c r="K3" s="34"/>
      <c r="L3" s="17"/>
      <c r="M3" s="17"/>
      <c r="N3" s="17"/>
    </row>
    <row r="4" spans="1:26" ht="19.5" thickBot="1" x14ac:dyDescent="0.35">
      <c r="A4" s="662"/>
      <c r="B4" s="662"/>
      <c r="C4" s="662"/>
      <c r="D4" s="662"/>
      <c r="E4" s="662"/>
      <c r="F4" s="662"/>
      <c r="G4" s="662"/>
      <c r="H4" s="608"/>
      <c r="I4" s="608"/>
      <c r="J4" s="36"/>
      <c r="K4" s="17"/>
      <c r="L4" s="17"/>
      <c r="M4" s="17"/>
    </row>
    <row r="5" spans="1:26" ht="28.5" customHeight="1" thickBot="1" x14ac:dyDescent="0.3">
      <c r="A5" s="678" t="s">
        <v>1</v>
      </c>
      <c r="B5" s="401" t="s">
        <v>169</v>
      </c>
      <c r="C5" s="401"/>
      <c r="D5" s="401"/>
      <c r="E5" s="401"/>
      <c r="F5" s="401"/>
      <c r="G5" s="401"/>
      <c r="H5" s="631" t="s">
        <v>184</v>
      </c>
      <c r="I5" s="632"/>
      <c r="J5" s="37"/>
      <c r="K5" s="17"/>
      <c r="L5" s="17" t="s">
        <v>8</v>
      </c>
      <c r="M5" s="17"/>
    </row>
    <row r="6" spans="1:26" ht="12.75" customHeight="1" x14ac:dyDescent="0.3">
      <c r="A6" s="680"/>
      <c r="B6" s="658" t="s">
        <v>316</v>
      </c>
      <c r="C6" s="655"/>
      <c r="D6" s="655"/>
      <c r="E6" s="656"/>
      <c r="F6" s="656"/>
      <c r="G6" s="657"/>
      <c r="H6" s="651" t="s">
        <v>185</v>
      </c>
      <c r="I6" s="652"/>
      <c r="J6" s="649"/>
      <c r="K6" s="649"/>
      <c r="L6" s="649"/>
      <c r="M6" s="649"/>
      <c r="N6" s="650"/>
      <c r="O6" s="17"/>
      <c r="P6" s="280"/>
      <c r="W6" s="395"/>
      <c r="X6" s="395"/>
      <c r="Y6" s="395"/>
      <c r="Z6" s="395"/>
    </row>
    <row r="7" spans="1:26" ht="28.5" customHeight="1" thickBot="1" x14ac:dyDescent="0.3">
      <c r="A7" s="38" t="s">
        <v>3</v>
      </c>
      <c r="B7" s="401" t="s">
        <v>170</v>
      </c>
      <c r="C7" s="401"/>
      <c r="D7" s="401"/>
      <c r="E7" s="401"/>
      <c r="F7" s="401"/>
      <c r="G7" s="401"/>
      <c r="H7" s="653"/>
      <c r="I7" s="654"/>
      <c r="J7" s="37"/>
      <c r="K7" s="17"/>
      <c r="L7" s="17"/>
      <c r="M7" s="17"/>
    </row>
    <row r="8" spans="1:26" ht="28.5" customHeight="1" thickBot="1" x14ac:dyDescent="0.3">
      <c r="A8" s="167" t="s">
        <v>173</v>
      </c>
      <c r="B8" s="400" t="s">
        <v>172</v>
      </c>
      <c r="C8" s="400"/>
      <c r="D8" s="400"/>
      <c r="E8" s="400"/>
      <c r="F8" s="400"/>
      <c r="G8" s="400"/>
      <c r="H8" s="633" t="s">
        <v>182</v>
      </c>
      <c r="I8" s="634"/>
      <c r="J8" s="35"/>
      <c r="K8" s="17"/>
      <c r="L8" s="17"/>
      <c r="M8" s="17"/>
    </row>
    <row r="9" spans="1:26" ht="37.5" thickBot="1" x14ac:dyDescent="0.35">
      <c r="A9" s="622" t="s">
        <v>164</v>
      </c>
      <c r="B9" s="629" t="s">
        <v>163</v>
      </c>
      <c r="C9" s="627" t="s">
        <v>177</v>
      </c>
      <c r="D9" s="629" t="s">
        <v>247</v>
      </c>
      <c r="E9" s="627"/>
      <c r="F9" s="643" t="s">
        <v>312</v>
      </c>
      <c r="G9" s="626"/>
      <c r="H9" s="635" t="s">
        <v>179</v>
      </c>
      <c r="I9" s="636"/>
      <c r="J9" s="405" t="s">
        <v>313</v>
      </c>
      <c r="K9" s="405"/>
      <c r="L9" s="406"/>
      <c r="M9" s="17"/>
    </row>
    <row r="10" spans="1:26" ht="39" customHeight="1" thickBot="1" x14ac:dyDescent="0.35">
      <c r="A10" s="679" t="s">
        <v>321</v>
      </c>
      <c r="B10" s="630" t="s">
        <v>177</v>
      </c>
      <c r="C10" s="625"/>
      <c r="D10" s="719" t="s">
        <v>4</v>
      </c>
      <c r="E10" s="719"/>
      <c r="F10" s="401" t="s">
        <v>174</v>
      </c>
      <c r="G10" s="684"/>
      <c r="H10" s="637" t="s">
        <v>120</v>
      </c>
      <c r="I10" s="638"/>
      <c r="J10" s="668" t="s">
        <v>322</v>
      </c>
      <c r="K10" s="668"/>
      <c r="L10" s="669"/>
      <c r="M10" s="17"/>
    </row>
    <row r="11" spans="1:26" ht="33.75" thickBot="1" x14ac:dyDescent="0.3">
      <c r="A11" s="685" t="s">
        <v>318</v>
      </c>
      <c r="B11" s="401" t="s">
        <v>176</v>
      </c>
      <c r="C11" s="401"/>
      <c r="D11" s="401"/>
      <c r="E11" s="719" t="s">
        <v>317</v>
      </c>
      <c r="F11" s="719"/>
      <c r="G11" s="611" t="s">
        <v>319</v>
      </c>
      <c r="H11" s="639" t="s">
        <v>183</v>
      </c>
      <c r="I11" s="640"/>
      <c r="J11" s="35"/>
      <c r="K11" s="17"/>
      <c r="L11" s="17"/>
      <c r="M11" s="17"/>
    </row>
    <row r="12" spans="1:26" ht="35.25" customHeight="1" thickBot="1" x14ac:dyDescent="0.3">
      <c r="A12" s="40" t="s">
        <v>255</v>
      </c>
      <c r="B12" s="175" t="s">
        <v>254</v>
      </c>
      <c r="C12" s="628" t="s">
        <v>314</v>
      </c>
      <c r="D12" s="175">
        <v>39515</v>
      </c>
      <c r="E12" s="731" t="s">
        <v>315</v>
      </c>
      <c r="F12" s="731"/>
      <c r="G12" s="175"/>
      <c r="H12" s="641"/>
      <c r="I12" s="642"/>
      <c r="J12" s="35"/>
      <c r="K12" s="17"/>
      <c r="L12" s="17"/>
      <c r="M12" s="17"/>
    </row>
    <row r="13" spans="1:26" ht="18.75" thickBot="1" x14ac:dyDescent="0.3">
      <c r="A13" s="694" t="s">
        <v>261</v>
      </c>
      <c r="B13" s="695"/>
      <c r="C13" s="695"/>
      <c r="D13" s="696"/>
      <c r="E13" s="696"/>
      <c r="F13" s="696"/>
      <c r="G13" s="696"/>
      <c r="H13" s="696"/>
      <c r="I13" s="682"/>
      <c r="J13" s="682"/>
      <c r="K13" s="17"/>
      <c r="L13" s="17"/>
      <c r="M13" s="17"/>
      <c r="N13" s="17"/>
    </row>
    <row r="14" spans="1:26" s="50" customFormat="1" ht="24" customHeight="1" thickBot="1" x14ac:dyDescent="0.3">
      <c r="A14" s="697" t="s">
        <v>106</v>
      </c>
      <c r="B14" s="698"/>
      <c r="C14" s="698"/>
      <c r="D14" s="698"/>
      <c r="E14" s="698"/>
      <c r="F14" s="698"/>
      <c r="G14" s="698"/>
      <c r="H14" s="698"/>
      <c r="I14" s="699"/>
      <c r="J14" s="49"/>
      <c r="K14" s="49"/>
      <c r="L14" s="49"/>
      <c r="M14" s="49"/>
    </row>
    <row r="15" spans="1:26" ht="33" x14ac:dyDescent="0.25">
      <c r="A15" s="200" t="s">
        <v>8</v>
      </c>
      <c r="B15" s="191" t="s">
        <v>18</v>
      </c>
      <c r="C15" s="720"/>
      <c r="D15" s="721"/>
      <c r="E15" s="721"/>
      <c r="F15" s="722"/>
      <c r="G15" s="192"/>
      <c r="H15" s="193" t="s">
        <v>20</v>
      </c>
      <c r="I15" s="201" t="s">
        <v>16</v>
      </c>
      <c r="J15" s="17"/>
      <c r="K15" s="17"/>
      <c r="L15" s="17"/>
      <c r="M15" s="17"/>
    </row>
    <row r="16" spans="1:26" ht="22.5" customHeight="1" x14ac:dyDescent="0.25">
      <c r="A16" s="661" t="s">
        <v>11</v>
      </c>
      <c r="B16" s="190" t="s">
        <v>17</v>
      </c>
      <c r="C16" s="666" t="s">
        <v>13</v>
      </c>
      <c r="D16" s="667"/>
      <c r="E16" s="667"/>
      <c r="F16" s="667"/>
      <c r="G16" s="231" t="s">
        <v>227</v>
      </c>
      <c r="H16" s="194" t="s">
        <v>23</v>
      </c>
      <c r="I16" s="202" t="s">
        <v>22</v>
      </c>
      <c r="J16" s="17"/>
      <c r="K16" s="17"/>
      <c r="L16" s="17"/>
      <c r="M16" s="17"/>
    </row>
    <row r="17" spans="1:14" ht="20.25" customHeight="1" x14ac:dyDescent="0.3">
      <c r="A17" s="229">
        <v>44896</v>
      </c>
      <c r="B17" s="195" t="s">
        <v>178</v>
      </c>
      <c r="C17" s="664" t="s">
        <v>180</v>
      </c>
      <c r="D17" s="665"/>
      <c r="E17" s="665"/>
      <c r="F17" s="665"/>
      <c r="G17" s="199">
        <v>64</v>
      </c>
      <c r="H17" s="197" t="s">
        <v>21</v>
      </c>
      <c r="I17" s="204">
        <f t="shared" ref="I17:I24" si="0">IF(H17="Yes",G17*0.75,G17)</f>
        <v>48</v>
      </c>
      <c r="J17" s="405" t="s">
        <v>250</v>
      </c>
      <c r="K17" s="405"/>
      <c r="L17" s="406"/>
      <c r="M17" s="17"/>
    </row>
    <row r="18" spans="1:14" ht="20.25" customHeight="1" x14ac:dyDescent="0.25">
      <c r="A18" s="229">
        <v>44897</v>
      </c>
      <c r="B18" s="195" t="s">
        <v>178</v>
      </c>
      <c r="C18" s="664" t="s">
        <v>179</v>
      </c>
      <c r="D18" s="665"/>
      <c r="E18" s="665"/>
      <c r="F18" s="665"/>
      <c r="G18" s="199">
        <v>64</v>
      </c>
      <c r="H18" s="197" t="s">
        <v>186</v>
      </c>
      <c r="I18" s="204">
        <f t="shared" si="0"/>
        <v>64</v>
      </c>
      <c r="J18" s="17"/>
      <c r="K18" s="17"/>
      <c r="L18" s="17"/>
      <c r="M18" s="17"/>
    </row>
    <row r="19" spans="1:14" ht="20.25" customHeight="1" x14ac:dyDescent="0.25">
      <c r="A19" s="229">
        <v>44898</v>
      </c>
      <c r="B19" s="195" t="s">
        <v>178</v>
      </c>
      <c r="C19" s="664" t="s">
        <v>179</v>
      </c>
      <c r="D19" s="665"/>
      <c r="E19" s="665"/>
      <c r="F19" s="665"/>
      <c r="G19" s="199">
        <v>64</v>
      </c>
      <c r="H19" s="197" t="s">
        <v>186</v>
      </c>
      <c r="I19" s="204">
        <f t="shared" si="0"/>
        <v>64</v>
      </c>
      <c r="J19" s="17"/>
      <c r="K19" s="17"/>
      <c r="L19" s="17"/>
      <c r="M19" s="17"/>
    </row>
    <row r="20" spans="1:14" ht="20.25" customHeight="1" x14ac:dyDescent="0.25">
      <c r="A20" s="229">
        <v>44899</v>
      </c>
      <c r="B20" s="195" t="s">
        <v>178</v>
      </c>
      <c r="C20" s="664" t="s">
        <v>179</v>
      </c>
      <c r="D20" s="665"/>
      <c r="E20" s="665"/>
      <c r="F20" s="665"/>
      <c r="G20" s="199">
        <v>64</v>
      </c>
      <c r="H20" s="197" t="s">
        <v>186</v>
      </c>
      <c r="I20" s="204">
        <f t="shared" si="0"/>
        <v>64</v>
      </c>
      <c r="J20" s="17"/>
      <c r="K20" s="17"/>
      <c r="L20" s="17"/>
      <c r="M20" s="17"/>
    </row>
    <row r="21" spans="1:14" ht="20.25" customHeight="1" x14ac:dyDescent="0.3">
      <c r="A21" s="229">
        <v>44900</v>
      </c>
      <c r="B21" s="195" t="s">
        <v>178</v>
      </c>
      <c r="C21" s="664" t="s">
        <v>181</v>
      </c>
      <c r="D21" s="665"/>
      <c r="E21" s="665"/>
      <c r="F21" s="665"/>
      <c r="G21" s="199">
        <v>64</v>
      </c>
      <c r="H21" s="197" t="s">
        <v>21</v>
      </c>
      <c r="I21" s="204">
        <f t="shared" ref="I21:I23" si="1">IF(H21="Yes",G21*0.75,G21)</f>
        <v>48</v>
      </c>
      <c r="J21" s="405" t="s">
        <v>251</v>
      </c>
      <c r="K21" s="405"/>
      <c r="L21" s="406"/>
      <c r="M21" s="17"/>
    </row>
    <row r="22" spans="1:14" ht="20.25" customHeight="1" x14ac:dyDescent="0.25">
      <c r="A22" s="203"/>
      <c r="B22" s="195"/>
      <c r="C22" s="664"/>
      <c r="D22" s="665"/>
      <c r="E22" s="665"/>
      <c r="F22" s="665"/>
      <c r="G22" s="199"/>
      <c r="H22" s="197"/>
      <c r="I22" s="204">
        <f t="shared" si="1"/>
        <v>0</v>
      </c>
      <c r="J22" s="17"/>
      <c r="K22" s="17"/>
      <c r="L22" s="17"/>
      <c r="M22" s="17"/>
    </row>
    <row r="23" spans="1:14" ht="20.25" customHeight="1" x14ac:dyDescent="0.25">
      <c r="A23" s="203"/>
      <c r="B23" s="195"/>
      <c r="C23" s="664"/>
      <c r="D23" s="665"/>
      <c r="E23" s="665"/>
      <c r="F23" s="665"/>
      <c r="G23" s="199"/>
      <c r="H23" s="197"/>
      <c r="I23" s="204">
        <f t="shared" si="1"/>
        <v>0</v>
      </c>
      <c r="J23" s="17"/>
      <c r="K23" s="17"/>
      <c r="L23" s="17"/>
      <c r="M23" s="17"/>
    </row>
    <row r="24" spans="1:14" ht="20.25" customHeight="1" x14ac:dyDescent="0.25">
      <c r="A24" s="203"/>
      <c r="B24" s="195"/>
      <c r="C24" s="664"/>
      <c r="D24" s="665"/>
      <c r="E24" s="665"/>
      <c r="F24" s="665"/>
      <c r="G24" s="199"/>
      <c r="H24" s="197"/>
      <c r="I24" s="204">
        <f t="shared" si="0"/>
        <v>0</v>
      </c>
      <c r="J24" s="17"/>
      <c r="K24" s="17"/>
      <c r="L24" s="17"/>
      <c r="M24" s="17"/>
    </row>
    <row r="25" spans="1:14" ht="20.25" customHeight="1" x14ac:dyDescent="0.25">
      <c r="A25" s="203"/>
      <c r="B25" s="195"/>
      <c r="C25" s="664"/>
      <c r="D25" s="665"/>
      <c r="E25" s="665"/>
      <c r="F25" s="665"/>
      <c r="G25" s="199"/>
      <c r="H25" s="197"/>
      <c r="I25" s="204">
        <f t="shared" ref="I25:I30" si="2">IF(H25="Yes",G25*0.75,G25)</f>
        <v>0</v>
      </c>
      <c r="J25" s="17"/>
      <c r="K25" s="17"/>
      <c r="L25" s="17"/>
      <c r="M25" s="17"/>
    </row>
    <row r="26" spans="1:14" ht="20.25" customHeight="1" x14ac:dyDescent="0.25">
      <c r="A26" s="203"/>
      <c r="B26" s="195"/>
      <c r="C26" s="664"/>
      <c r="D26" s="665"/>
      <c r="E26" s="665"/>
      <c r="F26" s="665"/>
      <c r="G26" s="199"/>
      <c r="H26" s="197"/>
      <c r="I26" s="204">
        <f t="shared" si="2"/>
        <v>0</v>
      </c>
      <c r="J26" s="223"/>
      <c r="K26" s="17"/>
      <c r="L26" s="17"/>
      <c r="M26" s="17"/>
    </row>
    <row r="27" spans="1:14" ht="20.25" customHeight="1" x14ac:dyDescent="0.25">
      <c r="A27" s="203"/>
      <c r="B27" s="195"/>
      <c r="C27" s="664"/>
      <c r="D27" s="665"/>
      <c r="E27" s="665"/>
      <c r="F27" s="665"/>
      <c r="G27" s="196"/>
      <c r="H27" s="197"/>
      <c r="I27" s="204">
        <f t="shared" si="2"/>
        <v>0</v>
      </c>
      <c r="J27" s="17"/>
      <c r="K27" s="17"/>
      <c r="L27" s="17"/>
      <c r="M27" s="17"/>
    </row>
    <row r="28" spans="1:14" ht="20.25" customHeight="1" x14ac:dyDescent="0.25">
      <c r="A28" s="203"/>
      <c r="B28" s="195"/>
      <c r="C28" s="664"/>
      <c r="D28" s="665"/>
      <c r="E28" s="665"/>
      <c r="F28" s="665"/>
      <c r="G28" s="196"/>
      <c r="H28" s="197"/>
      <c r="I28" s="204">
        <f t="shared" si="2"/>
        <v>0</v>
      </c>
      <c r="J28" s="17"/>
      <c r="K28" s="17"/>
      <c r="L28" s="17"/>
      <c r="M28" s="17"/>
    </row>
    <row r="29" spans="1:14" ht="20.25" customHeight="1" x14ac:dyDescent="0.25">
      <c r="A29" s="203"/>
      <c r="B29" s="195"/>
      <c r="C29" s="664"/>
      <c r="D29" s="665"/>
      <c r="E29" s="665"/>
      <c r="F29" s="665"/>
      <c r="G29" s="196"/>
      <c r="H29" s="197"/>
      <c r="I29" s="204">
        <f t="shared" si="2"/>
        <v>0</v>
      </c>
      <c r="J29" s="17"/>
      <c r="K29" s="17"/>
      <c r="L29" s="17"/>
      <c r="M29" s="17"/>
    </row>
    <row r="30" spans="1:14" ht="20.25" customHeight="1" x14ac:dyDescent="0.25">
      <c r="A30" s="205"/>
      <c r="B30" s="198"/>
      <c r="C30" s="664"/>
      <c r="D30" s="665"/>
      <c r="E30" s="665"/>
      <c r="F30" s="665"/>
      <c r="G30" s="196"/>
      <c r="H30" s="197"/>
      <c r="I30" s="204">
        <f t="shared" si="2"/>
        <v>0</v>
      </c>
      <c r="J30" s="17"/>
      <c r="K30" s="17"/>
      <c r="L30" s="17"/>
      <c r="M30" s="17"/>
    </row>
    <row r="31" spans="1:14" ht="23.25" customHeight="1" thickBot="1" x14ac:dyDescent="0.3">
      <c r="A31" s="609" t="s">
        <v>26</v>
      </c>
      <c r="B31" s="610"/>
      <c r="C31" s="610"/>
      <c r="D31" s="610"/>
      <c r="E31" s="610"/>
      <c r="F31" s="610"/>
      <c r="G31" s="206" t="s">
        <v>8</v>
      </c>
      <c r="H31" s="207" t="s">
        <v>8</v>
      </c>
      <c r="I31" s="208">
        <f t="shared" ref="I31" si="3">SUM(I17:I30)</f>
        <v>288</v>
      </c>
      <c r="J31" s="17"/>
      <c r="K31" s="17"/>
      <c r="L31" s="17"/>
      <c r="M31" s="17"/>
    </row>
    <row r="32" spans="1:14" ht="4.5" customHeight="1" x14ac:dyDescent="0.25">
      <c r="A32" s="17"/>
      <c r="B32" s="16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9" s="660" customFormat="1" ht="21.75" customHeight="1" thickBot="1" x14ac:dyDescent="0.3">
      <c r="A33" s="728" t="s">
        <v>113</v>
      </c>
      <c r="B33" s="728"/>
      <c r="C33" s="728"/>
      <c r="D33" s="728"/>
      <c r="E33" s="728"/>
      <c r="F33" s="728"/>
      <c r="G33" s="728"/>
      <c r="H33" s="728"/>
      <c r="I33" s="729" t="s">
        <v>188</v>
      </c>
      <c r="J33" s="53"/>
      <c r="K33" s="614"/>
      <c r="L33" s="614"/>
      <c r="M33" s="614"/>
      <c r="N33" s="614"/>
    </row>
    <row r="34" spans="1:19" s="660" customFormat="1" ht="22.5" customHeight="1" x14ac:dyDescent="0.25">
      <c r="A34" s="730" t="s">
        <v>187</v>
      </c>
      <c r="B34" s="730"/>
      <c r="C34" s="730"/>
      <c r="D34" s="730"/>
      <c r="E34" s="730"/>
      <c r="F34" s="730"/>
      <c r="G34" s="730"/>
      <c r="H34" s="730"/>
      <c r="I34" s="729" t="s">
        <v>189</v>
      </c>
      <c r="J34" s="614"/>
      <c r="K34" s="670" t="s">
        <v>253</v>
      </c>
      <c r="L34" s="671"/>
      <c r="N34" s="614"/>
    </row>
    <row r="35" spans="1:19" ht="6" customHeight="1" thickBot="1" x14ac:dyDescent="0.3">
      <c r="A35" s="169"/>
      <c r="B35" s="170"/>
      <c r="C35" s="170"/>
      <c r="D35" s="171"/>
      <c r="E35" s="171"/>
      <c r="F35" s="171"/>
      <c r="G35" s="172"/>
      <c r="H35" s="171"/>
      <c r="I35" s="173"/>
      <c r="J35" s="17"/>
      <c r="K35" s="672"/>
      <c r="L35" s="673"/>
      <c r="N35" s="17"/>
    </row>
    <row r="36" spans="1:19" ht="39" customHeight="1" x14ac:dyDescent="0.25">
      <c r="A36" s="615"/>
      <c r="B36" s="615"/>
      <c r="C36" s="615"/>
      <c r="D36" s="615"/>
      <c r="E36" s="17"/>
      <c r="F36" s="407" t="s">
        <v>223</v>
      </c>
      <c r="G36" s="408"/>
      <c r="H36" s="686" t="s">
        <v>274</v>
      </c>
      <c r="I36" s="687"/>
      <c r="J36" s="17"/>
      <c r="K36" s="674" t="s">
        <v>256</v>
      </c>
      <c r="L36" s="675" t="s">
        <v>257</v>
      </c>
      <c r="M36" s="17"/>
      <c r="N36" s="17"/>
      <c r="O36" s="17"/>
      <c r="P36" s="17"/>
      <c r="Q36" s="17"/>
      <c r="R36" s="17"/>
      <c r="S36" s="17"/>
    </row>
    <row r="37" spans="1:19" ht="31.5" customHeight="1" x14ac:dyDescent="0.25">
      <c r="A37" s="616"/>
      <c r="B37" s="617"/>
      <c r="C37" s="617"/>
      <c r="D37" s="617"/>
      <c r="E37" s="17"/>
      <c r="F37" s="618" t="s">
        <v>123</v>
      </c>
      <c r="G37" s="619"/>
      <c r="H37" s="688" t="s">
        <v>218</v>
      </c>
      <c r="I37" s="689"/>
      <c r="J37" s="17"/>
      <c r="K37" s="674" t="s">
        <v>258</v>
      </c>
      <c r="L37" s="675" t="s">
        <v>259</v>
      </c>
      <c r="M37" s="17"/>
      <c r="N37" s="17"/>
      <c r="O37" s="17"/>
      <c r="P37" s="17"/>
      <c r="Q37" s="17"/>
      <c r="R37" s="17"/>
      <c r="S37" s="17"/>
    </row>
    <row r="38" spans="1:19" ht="36" customHeight="1" thickBot="1" x14ac:dyDescent="0.3">
      <c r="A38" s="616"/>
      <c r="B38" s="617"/>
      <c r="C38" s="617"/>
      <c r="D38" s="617"/>
      <c r="E38" s="17"/>
      <c r="F38" s="620" t="s">
        <v>221</v>
      </c>
      <c r="G38" s="621"/>
      <c r="H38" s="690" t="s">
        <v>275</v>
      </c>
      <c r="I38" s="691"/>
      <c r="J38" s="17"/>
      <c r="K38" s="676" t="s">
        <v>222</v>
      </c>
      <c r="L38" s="677" t="s">
        <v>260</v>
      </c>
      <c r="M38" s="17"/>
      <c r="N38" s="17"/>
      <c r="O38" s="17"/>
      <c r="P38" s="17"/>
      <c r="Q38" s="17"/>
      <c r="R38" s="17"/>
      <c r="S38" s="17"/>
    </row>
    <row r="39" spans="1:19" ht="26.45" customHeight="1" thickBot="1" x14ac:dyDescent="0.3">
      <c r="A39" s="17"/>
      <c r="B39" s="16"/>
      <c r="C39" s="16"/>
      <c r="D39" s="17"/>
      <c r="E39" s="17"/>
      <c r="F39" s="606" t="s">
        <v>224</v>
      </c>
      <c r="G39" s="607"/>
      <c r="H39" s="692">
        <v>44889</v>
      </c>
      <c r="I39" s="693"/>
      <c r="J39" s="230" t="s">
        <v>225</v>
      </c>
      <c r="K39" s="17"/>
      <c r="L39" s="17"/>
      <c r="M39" s="17"/>
    </row>
    <row r="40" spans="1:19" ht="9" customHeight="1" x14ac:dyDescent="0.25">
      <c r="A40" s="33"/>
      <c r="B40" s="33"/>
      <c r="C40" s="33"/>
      <c r="D40" s="33"/>
      <c r="E40" s="48"/>
      <c r="F40" s="48"/>
      <c r="G40" s="48"/>
      <c r="H40" s="48"/>
      <c r="I40" s="16"/>
      <c r="J40" s="17"/>
      <c r="K40" s="17"/>
      <c r="L40" s="17"/>
      <c r="M40" s="17"/>
    </row>
    <row r="41" spans="1:19" ht="20.25" customHeight="1" x14ac:dyDescent="0.25">
      <c r="A41" s="644"/>
      <c r="B41" s="644"/>
      <c r="C41" s="644"/>
      <c r="D41" s="644"/>
      <c r="E41" s="644"/>
      <c r="F41" s="644"/>
      <c r="G41" s="644"/>
      <c r="H41" s="644"/>
      <c r="I41" s="648"/>
      <c r="J41" s="17"/>
      <c r="K41" s="17"/>
      <c r="L41" s="17"/>
      <c r="M41" s="17"/>
    </row>
    <row r="42" spans="1:19" ht="32.25" customHeight="1" thickBot="1" x14ac:dyDescent="0.3">
      <c r="A42" s="645"/>
      <c r="B42" s="645"/>
      <c r="C42" s="645"/>
      <c r="D42" s="645"/>
      <c r="E42" s="645"/>
      <c r="F42" s="645"/>
      <c r="G42" s="645"/>
      <c r="H42" s="645"/>
      <c r="I42" s="646"/>
      <c r="J42" s="17"/>
      <c r="K42" s="17"/>
      <c r="L42" s="17"/>
      <c r="M42" s="17"/>
    </row>
    <row r="43" spans="1:19" ht="18" x14ac:dyDescent="0.25">
      <c r="A43" s="614" t="s">
        <v>124</v>
      </c>
      <c r="B43" s="614"/>
      <c r="C43" s="614"/>
      <c r="D43" s="614"/>
      <c r="E43" s="612" t="s">
        <v>24</v>
      </c>
      <c r="F43" s="612"/>
      <c r="G43" s="612"/>
      <c r="H43" s="612"/>
      <c r="I43" s="15" t="s">
        <v>25</v>
      </c>
      <c r="J43" s="17"/>
      <c r="K43" s="17"/>
      <c r="L43" s="17"/>
      <c r="M43" s="17"/>
    </row>
    <row r="44" spans="1:19" ht="9" customHeight="1" x14ac:dyDescent="0.25">
      <c r="A44" s="33"/>
      <c r="B44" s="33"/>
      <c r="C44" s="33"/>
      <c r="D44" s="33"/>
      <c r="E44" s="48"/>
      <c r="F44" s="48"/>
      <c r="G44" s="48"/>
      <c r="H44" s="48"/>
      <c r="I44" s="16"/>
      <c r="J44" s="17"/>
      <c r="K44" s="17"/>
      <c r="L44" s="17"/>
      <c r="M44" s="17"/>
    </row>
    <row r="45" spans="1:19" ht="20.25" customHeight="1" x14ac:dyDescent="0.25">
      <c r="A45" s="644"/>
      <c r="B45" s="644"/>
      <c r="C45" s="644"/>
      <c r="D45" s="644"/>
      <c r="E45" s="644"/>
      <c r="F45" s="644"/>
      <c r="G45" s="644"/>
      <c r="H45" s="644"/>
      <c r="I45" s="647"/>
      <c r="J45" s="17"/>
      <c r="K45" s="17"/>
      <c r="L45" s="17"/>
      <c r="M45" s="17"/>
    </row>
    <row r="46" spans="1:19" ht="24" customHeight="1" thickBot="1" x14ac:dyDescent="0.3">
      <c r="A46" s="645"/>
      <c r="B46" s="645"/>
      <c r="C46" s="645"/>
      <c r="D46" s="645"/>
      <c r="E46" s="645"/>
      <c r="F46" s="645"/>
      <c r="G46" s="645"/>
      <c r="H46" s="645"/>
      <c r="I46" s="646"/>
      <c r="J46" s="17"/>
      <c r="K46" s="17"/>
      <c r="L46" s="17"/>
      <c r="M46" s="17"/>
    </row>
    <row r="47" spans="1:19" ht="18" x14ac:dyDescent="0.25">
      <c r="A47" s="614" t="s">
        <v>125</v>
      </c>
      <c r="B47" s="614"/>
      <c r="C47" s="614"/>
      <c r="D47" s="614"/>
      <c r="E47" s="612" t="s">
        <v>24</v>
      </c>
      <c r="F47" s="612"/>
      <c r="G47" s="612"/>
      <c r="H47" s="612"/>
      <c r="I47" s="15" t="s">
        <v>25</v>
      </c>
      <c r="J47" s="17"/>
      <c r="K47" s="17"/>
      <c r="L47" s="17"/>
      <c r="M47" s="17"/>
    </row>
    <row r="48" spans="1:19" ht="18" x14ac:dyDescent="0.25">
      <c r="A48" s="612"/>
      <c r="B48" s="612"/>
      <c r="C48" s="612"/>
      <c r="D48" s="612"/>
      <c r="E48" s="16"/>
      <c r="F48" s="16"/>
      <c r="G48" s="16"/>
      <c r="H48" s="16"/>
      <c r="I48" s="16"/>
      <c r="J48" s="17"/>
      <c r="K48" s="17"/>
      <c r="L48" s="17"/>
      <c r="M48" s="17"/>
    </row>
  </sheetData>
  <protectedRanges>
    <protectedRange sqref="H9:I9" name="Range1_2"/>
    <protectedRange sqref="A17:B26 C22:C26 F17:I26 A27:I30" name="Range2_4"/>
    <protectedRange sqref="E17:E26 C17:C21 D22:D26" name="Range2_4_1"/>
    <protectedRange sqref="A9" name="Range1"/>
    <protectedRange sqref="D9:E9" name="Range1_1_1"/>
  </protectedRanges>
  <mergeCells count="36">
    <mergeCell ref="K34:L35"/>
    <mergeCell ref="E45:H46"/>
    <mergeCell ref="E41:H42"/>
    <mergeCell ref="A3:G4"/>
    <mergeCell ref="B11:D11"/>
    <mergeCell ref="H36:I36"/>
    <mergeCell ref="H37:I37"/>
    <mergeCell ref="H38:I38"/>
    <mergeCell ref="H39:I39"/>
    <mergeCell ref="A14:I14"/>
    <mergeCell ref="F10:G10"/>
    <mergeCell ref="D10:E10"/>
    <mergeCell ref="E11:F11"/>
    <mergeCell ref="C15:F15"/>
    <mergeCell ref="H11:I12"/>
    <mergeCell ref="A41:D42"/>
    <mergeCell ref="A45:D46"/>
    <mergeCell ref="I45:I46"/>
    <mergeCell ref="I41:I42"/>
    <mergeCell ref="A33:H33"/>
    <mergeCell ref="A34:H34"/>
    <mergeCell ref="H5:I5"/>
    <mergeCell ref="H8:I8"/>
    <mergeCell ref="H9:I9"/>
    <mergeCell ref="H10:I10"/>
    <mergeCell ref="H6:I7"/>
    <mergeCell ref="B7:G7"/>
    <mergeCell ref="B5:G5"/>
    <mergeCell ref="B8:G8"/>
    <mergeCell ref="E12:F12"/>
    <mergeCell ref="A1:G2"/>
    <mergeCell ref="J10:L10"/>
    <mergeCell ref="J9:L9"/>
    <mergeCell ref="J17:L17"/>
    <mergeCell ref="J21:L21"/>
    <mergeCell ref="F36:G36"/>
  </mergeCells>
  <hyperlinks>
    <hyperlink ref="A34" r:id="rId1" xr:uid="{FB504676-E04A-44BA-A5E6-F0BDAA38CB1C}"/>
  </hyperlinks>
  <pageMargins left="0.5" right="0.45" top="0.75" bottom="0.5" header="0.3" footer="0.3"/>
  <pageSetup scale="68" orientation="portrait" r:id="rId2"/>
  <headerFooter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92B3-04AD-442A-8AD8-2C350EA9C51B}">
  <sheetPr>
    <tabColor theme="9" tint="0.79998168889431442"/>
    <pageSetUpPr fitToPage="1"/>
  </sheetPr>
  <dimension ref="A1:Z48"/>
  <sheetViews>
    <sheetView tabSelected="1" zoomScale="84" zoomScaleNormal="84" workbookViewId="0">
      <selection activeCell="L11" sqref="L11"/>
    </sheetView>
  </sheetViews>
  <sheetFormatPr defaultRowHeight="15" x14ac:dyDescent="0.25"/>
  <cols>
    <col min="1" max="1" width="23" customWidth="1"/>
    <col min="2" max="2" width="15.5703125" style="2" bestFit="1" customWidth="1"/>
    <col min="3" max="3" width="11.42578125" style="2" customWidth="1"/>
    <col min="4" max="4" width="12.140625" customWidth="1"/>
    <col min="5" max="5" width="11.42578125" customWidth="1"/>
    <col min="6" max="6" width="14.28515625" bestFit="1" customWidth="1"/>
    <col min="7" max="7" width="16.5703125" customWidth="1"/>
    <col min="8" max="8" width="13.140625" customWidth="1"/>
    <col min="9" max="9" width="15.7109375" customWidth="1"/>
    <col min="10" max="10" width="7.85546875" customWidth="1"/>
    <col min="11" max="11" width="39.7109375" customWidth="1"/>
    <col min="12" max="12" width="55.28515625" customWidth="1"/>
    <col min="13" max="13" width="45.85546875" customWidth="1"/>
  </cols>
  <sheetData>
    <row r="1" spans="1:26" ht="18" customHeight="1" x14ac:dyDescent="0.25">
      <c r="A1" s="403" t="s">
        <v>228</v>
      </c>
      <c r="B1" s="403"/>
      <c r="C1" s="403"/>
      <c r="D1" s="403"/>
      <c r="E1" s="403"/>
      <c r="F1" s="403"/>
      <c r="G1" s="403"/>
      <c r="H1" s="261"/>
      <c r="I1" s="17"/>
      <c r="J1" s="17"/>
      <c r="K1" s="17"/>
      <c r="L1" s="17"/>
      <c r="M1" s="17"/>
      <c r="N1" s="17"/>
    </row>
    <row r="2" spans="1:26" ht="18.75" thickBot="1" x14ac:dyDescent="0.3">
      <c r="A2" s="624"/>
      <c r="B2" s="624"/>
      <c r="C2" s="624"/>
      <c r="D2" s="624"/>
      <c r="E2" s="624"/>
      <c r="F2" s="624"/>
      <c r="G2" s="624"/>
      <c r="H2" s="663"/>
      <c r="I2" s="17"/>
      <c r="J2" s="36"/>
      <c r="K2" s="34"/>
      <c r="L2" s="17"/>
      <c r="M2" s="17"/>
      <c r="N2" s="17"/>
    </row>
    <row r="3" spans="1:26" ht="9.75" customHeight="1" x14ac:dyDescent="0.25">
      <c r="A3" s="681" t="s">
        <v>0</v>
      </c>
      <c r="B3" s="681"/>
      <c r="C3" s="681"/>
      <c r="D3" s="681"/>
      <c r="E3" s="681"/>
      <c r="F3" s="681"/>
      <c r="G3" s="681"/>
      <c r="H3" s="4"/>
      <c r="I3" s="5"/>
      <c r="J3" s="7"/>
      <c r="K3" s="34"/>
      <c r="L3" s="17"/>
      <c r="M3" s="17"/>
      <c r="N3" s="17"/>
    </row>
    <row r="4" spans="1:26" ht="19.5" thickBot="1" x14ac:dyDescent="0.35">
      <c r="A4" s="662"/>
      <c r="B4" s="662"/>
      <c r="C4" s="662"/>
      <c r="D4" s="662"/>
      <c r="E4" s="662"/>
      <c r="F4" s="662"/>
      <c r="G4" s="662"/>
      <c r="H4" s="608"/>
      <c r="I4" s="608"/>
      <c r="J4" s="36"/>
      <c r="K4" s="17"/>
      <c r="L4" s="17"/>
      <c r="M4" s="17"/>
    </row>
    <row r="5" spans="1:26" ht="28.5" customHeight="1" thickBot="1" x14ac:dyDescent="0.3">
      <c r="A5" s="678" t="s">
        <v>1</v>
      </c>
      <c r="B5" s="401" t="s">
        <v>169</v>
      </c>
      <c r="C5" s="401"/>
      <c r="D5" s="401"/>
      <c r="E5" s="401"/>
      <c r="F5" s="401"/>
      <c r="G5" s="401"/>
      <c r="H5" s="631" t="s">
        <v>184</v>
      </c>
      <c r="I5" s="632"/>
      <c r="J5" s="37"/>
      <c r="K5" s="17"/>
      <c r="L5" s="17" t="s">
        <v>8</v>
      </c>
      <c r="M5" s="17"/>
    </row>
    <row r="6" spans="1:26" ht="12.75" customHeight="1" x14ac:dyDescent="0.3">
      <c r="A6" s="680"/>
      <c r="B6" s="658" t="s">
        <v>316</v>
      </c>
      <c r="C6" s="655"/>
      <c r="D6" s="655"/>
      <c r="E6" s="656"/>
      <c r="F6" s="656"/>
      <c r="G6" s="657"/>
      <c r="H6" s="651" t="s">
        <v>185</v>
      </c>
      <c r="I6" s="652"/>
      <c r="J6" s="649"/>
      <c r="K6" s="649"/>
      <c r="L6" s="649"/>
      <c r="M6" s="649"/>
      <c r="N6" s="650"/>
      <c r="O6" s="17"/>
      <c r="P6" s="280"/>
      <c r="W6" s="395"/>
      <c r="X6" s="395"/>
      <c r="Y6" s="395"/>
      <c r="Z6" s="395"/>
    </row>
    <row r="7" spans="1:26" ht="28.5" customHeight="1" thickBot="1" x14ac:dyDescent="0.3">
      <c r="A7" s="38" t="s">
        <v>3</v>
      </c>
      <c r="B7" s="401" t="s">
        <v>170</v>
      </c>
      <c r="C7" s="401"/>
      <c r="D7" s="401"/>
      <c r="E7" s="401"/>
      <c r="F7" s="401"/>
      <c r="G7" s="401"/>
      <c r="H7" s="653"/>
      <c r="I7" s="654"/>
      <c r="J7" s="37"/>
      <c r="K7" s="17"/>
      <c r="L7" s="17"/>
      <c r="M7" s="17"/>
    </row>
    <row r="8" spans="1:26" ht="28.5" customHeight="1" thickBot="1" x14ac:dyDescent="0.3">
      <c r="A8" s="167" t="s">
        <v>173</v>
      </c>
      <c r="B8" s="400" t="s">
        <v>172</v>
      </c>
      <c r="C8" s="400"/>
      <c r="D8" s="400"/>
      <c r="E8" s="400"/>
      <c r="F8" s="400"/>
      <c r="G8" s="400"/>
      <c r="H8" s="633" t="s">
        <v>182</v>
      </c>
      <c r="I8" s="634"/>
      <c r="J8" s="35"/>
      <c r="K8" s="17"/>
      <c r="L8" s="17"/>
      <c r="M8" s="17"/>
    </row>
    <row r="9" spans="1:26" ht="37.5" thickBot="1" x14ac:dyDescent="0.35">
      <c r="A9" s="622" t="s">
        <v>164</v>
      </c>
      <c r="B9" s="629" t="s">
        <v>163</v>
      </c>
      <c r="C9" s="627" t="s">
        <v>177</v>
      </c>
      <c r="D9" s="629" t="s">
        <v>247</v>
      </c>
      <c r="E9" s="623"/>
      <c r="F9" s="643" t="s">
        <v>312</v>
      </c>
      <c r="G9" s="626"/>
      <c r="H9" s="635" t="s">
        <v>264</v>
      </c>
      <c r="I9" s="636"/>
      <c r="J9" s="405" t="s">
        <v>313</v>
      </c>
      <c r="K9" s="405"/>
      <c r="L9" s="406"/>
      <c r="M9" s="17"/>
    </row>
    <row r="10" spans="1:26" ht="39" customHeight="1" thickBot="1" x14ac:dyDescent="0.35">
      <c r="A10" s="679" t="s">
        <v>321</v>
      </c>
      <c r="B10" s="630" t="s">
        <v>177</v>
      </c>
      <c r="C10" s="625"/>
      <c r="D10" s="719" t="s">
        <v>4</v>
      </c>
      <c r="E10" s="719"/>
      <c r="F10" s="401" t="s">
        <v>262</v>
      </c>
      <c r="G10" s="684"/>
      <c r="H10" s="637" t="s">
        <v>120</v>
      </c>
      <c r="I10" s="638"/>
      <c r="J10" s="668" t="s">
        <v>322</v>
      </c>
      <c r="K10" s="668"/>
      <c r="L10" s="669"/>
      <c r="M10" s="17"/>
    </row>
    <row r="11" spans="1:26" ht="33.75" thickBot="1" x14ac:dyDescent="0.3">
      <c r="A11" s="685" t="s">
        <v>318</v>
      </c>
      <c r="B11" s="401" t="s">
        <v>176</v>
      </c>
      <c r="C11" s="401"/>
      <c r="D11" s="401"/>
      <c r="E11" s="719" t="s">
        <v>317</v>
      </c>
      <c r="F11" s="719"/>
      <c r="G11" s="177" t="s">
        <v>320</v>
      </c>
      <c r="H11" s="639" t="s">
        <v>265</v>
      </c>
      <c r="I11" s="640"/>
      <c r="J11" s="35"/>
      <c r="K11" s="17"/>
      <c r="L11" s="17"/>
      <c r="M11" s="17"/>
    </row>
    <row r="12" spans="1:26" ht="35.25" customHeight="1" thickBot="1" x14ac:dyDescent="0.3">
      <c r="A12" s="40" t="s">
        <v>255</v>
      </c>
      <c r="B12" s="175" t="s">
        <v>263</v>
      </c>
      <c r="C12" s="628" t="s">
        <v>314</v>
      </c>
      <c r="D12" s="175">
        <v>39615</v>
      </c>
      <c r="E12" s="683" t="s">
        <v>315</v>
      </c>
      <c r="F12" s="683"/>
      <c r="G12" s="175"/>
      <c r="H12" s="641"/>
      <c r="I12" s="642"/>
      <c r="J12" s="35"/>
      <c r="K12" s="17"/>
      <c r="L12" s="17"/>
      <c r="M12" s="17"/>
    </row>
    <row r="13" spans="1:26" ht="9" customHeight="1" thickBot="1" x14ac:dyDescent="0.3">
      <c r="A13" s="9"/>
      <c r="B13" s="10"/>
      <c r="C13" s="10"/>
      <c r="D13" s="613"/>
      <c r="E13" s="613"/>
      <c r="F13" s="613"/>
      <c r="G13" s="613"/>
      <c r="H13" s="613"/>
      <c r="I13" s="8"/>
      <c r="J13" s="682"/>
      <c r="K13" s="17"/>
      <c r="L13" s="17"/>
      <c r="M13" s="17"/>
      <c r="N13" s="17"/>
    </row>
    <row r="14" spans="1:26" s="50" customFormat="1" ht="24" customHeight="1" thickBot="1" x14ac:dyDescent="0.3">
      <c r="A14" s="697" t="s">
        <v>106</v>
      </c>
      <c r="B14" s="698"/>
      <c r="C14" s="698"/>
      <c r="D14" s="698"/>
      <c r="E14" s="698"/>
      <c r="F14" s="698"/>
      <c r="G14" s="698"/>
      <c r="H14" s="698"/>
      <c r="I14" s="699"/>
      <c r="J14" s="17"/>
      <c r="K14" s="333" t="s">
        <v>133</v>
      </c>
      <c r="L14" s="727"/>
      <c r="M14" s="17"/>
      <c r="N14"/>
      <c r="O14"/>
      <c r="P14"/>
      <c r="Q14"/>
      <c r="R14"/>
      <c r="S14"/>
      <c r="T14"/>
    </row>
    <row r="15" spans="1:26" ht="33" x14ac:dyDescent="0.25">
      <c r="A15" s="200" t="s">
        <v>8</v>
      </c>
      <c r="B15" s="191" t="s">
        <v>18</v>
      </c>
      <c r="C15" s="720"/>
      <c r="D15" s="721"/>
      <c r="E15" s="721"/>
      <c r="F15" s="722"/>
      <c r="G15" s="192"/>
      <c r="H15" s="193" t="s">
        <v>20</v>
      </c>
      <c r="I15" s="201" t="s">
        <v>16</v>
      </c>
      <c r="J15" s="49"/>
      <c r="K15" s="49"/>
      <c r="L15" s="49"/>
      <c r="M15" s="49"/>
      <c r="N15" s="50"/>
      <c r="O15" s="50"/>
      <c r="P15" s="50"/>
      <c r="Q15" s="50"/>
      <c r="R15" s="50"/>
      <c r="S15" s="50"/>
      <c r="T15" s="50"/>
    </row>
    <row r="16" spans="1:26" ht="22.5" customHeight="1" x14ac:dyDescent="0.25">
      <c r="A16" s="200" t="s">
        <v>11</v>
      </c>
      <c r="B16" s="190" t="s">
        <v>17</v>
      </c>
      <c r="C16" s="666"/>
      <c r="D16" s="667" t="s">
        <v>13</v>
      </c>
      <c r="E16" s="667"/>
      <c r="F16" s="667"/>
      <c r="G16" s="231" t="s">
        <v>19</v>
      </c>
      <c r="H16" s="194" t="s">
        <v>23</v>
      </c>
      <c r="I16" s="202" t="s">
        <v>22</v>
      </c>
      <c r="J16" s="17"/>
      <c r="K16" s="17"/>
      <c r="L16" s="17"/>
      <c r="M16" s="17"/>
    </row>
    <row r="17" spans="1:13" ht="20.25" customHeight="1" x14ac:dyDescent="0.25">
      <c r="A17" s="700">
        <v>44989</v>
      </c>
      <c r="B17" s="195"/>
      <c r="C17" s="664" t="s">
        <v>266</v>
      </c>
      <c r="D17" s="665"/>
      <c r="E17" s="665"/>
      <c r="F17" s="665"/>
      <c r="G17" s="199">
        <v>64</v>
      </c>
      <c r="H17" s="197" t="s">
        <v>21</v>
      </c>
      <c r="I17" s="204">
        <f t="shared" ref="I17:I30" si="0">IF(H17="Yes",G17*0.75,G17)</f>
        <v>48</v>
      </c>
      <c r="J17" s="702">
        <v>0.75</v>
      </c>
      <c r="K17" s="17"/>
      <c r="L17" s="17"/>
      <c r="M17" s="17"/>
    </row>
    <row r="18" spans="1:13" ht="20.25" customHeight="1" x14ac:dyDescent="0.25">
      <c r="A18" s="700">
        <v>44990</v>
      </c>
      <c r="B18" s="195"/>
      <c r="C18" s="664" t="s">
        <v>267</v>
      </c>
      <c r="D18" s="665"/>
      <c r="E18" s="665"/>
      <c r="F18" s="665"/>
      <c r="G18" s="199">
        <v>149</v>
      </c>
      <c r="H18" s="197" t="s">
        <v>186</v>
      </c>
      <c r="I18" s="204">
        <f t="shared" si="0"/>
        <v>149</v>
      </c>
      <c r="J18" s="703"/>
      <c r="K18" s="17"/>
      <c r="L18" s="17"/>
      <c r="M18" s="17"/>
    </row>
    <row r="19" spans="1:13" ht="20.25" customHeight="1" x14ac:dyDescent="0.25">
      <c r="A19" s="700">
        <v>44991</v>
      </c>
      <c r="B19" s="195" t="s">
        <v>178</v>
      </c>
      <c r="C19" s="664" t="s">
        <v>268</v>
      </c>
      <c r="D19" s="665"/>
      <c r="E19" s="665"/>
      <c r="F19" s="665"/>
      <c r="G19" s="199">
        <v>149</v>
      </c>
      <c r="H19" s="197" t="s">
        <v>186</v>
      </c>
      <c r="I19" s="204">
        <f t="shared" si="0"/>
        <v>149</v>
      </c>
      <c r="J19" s="703"/>
      <c r="K19" s="17"/>
      <c r="L19" s="17"/>
      <c r="M19" s="17"/>
    </row>
    <row r="20" spans="1:13" ht="20.25" customHeight="1" x14ac:dyDescent="0.25">
      <c r="A20" s="700">
        <v>44992</v>
      </c>
      <c r="B20" s="195" t="s">
        <v>178</v>
      </c>
      <c r="C20" s="664" t="s">
        <v>268</v>
      </c>
      <c r="D20" s="665"/>
      <c r="E20" s="665"/>
      <c r="F20" s="665"/>
      <c r="G20" s="199">
        <v>149</v>
      </c>
      <c r="H20" s="197" t="s">
        <v>186</v>
      </c>
      <c r="I20" s="204">
        <f t="shared" si="0"/>
        <v>149</v>
      </c>
      <c r="J20" s="703"/>
      <c r="K20" s="17"/>
      <c r="L20" s="17"/>
      <c r="M20" s="17"/>
    </row>
    <row r="21" spans="1:13" ht="20.25" customHeight="1" x14ac:dyDescent="0.25">
      <c r="A21" s="700">
        <v>44993</v>
      </c>
      <c r="B21" s="195"/>
      <c r="C21" s="664" t="s">
        <v>269</v>
      </c>
      <c r="D21" s="665"/>
      <c r="E21" s="665"/>
      <c r="F21" s="665"/>
      <c r="G21" s="199">
        <v>149</v>
      </c>
      <c r="H21" s="197" t="s">
        <v>186</v>
      </c>
      <c r="I21" s="204">
        <f t="shared" si="0"/>
        <v>149</v>
      </c>
      <c r="J21" s="703"/>
      <c r="K21" s="17"/>
      <c r="L21" s="17"/>
      <c r="M21" s="17"/>
    </row>
    <row r="22" spans="1:13" ht="20.25" customHeight="1" x14ac:dyDescent="0.25">
      <c r="A22" s="700">
        <v>44994</v>
      </c>
      <c r="B22" s="195"/>
      <c r="C22" s="664" t="s">
        <v>270</v>
      </c>
      <c r="D22" s="665"/>
      <c r="E22" s="665"/>
      <c r="F22" s="665"/>
      <c r="G22" s="199">
        <v>149</v>
      </c>
      <c r="H22" s="197" t="s">
        <v>186</v>
      </c>
      <c r="I22" s="204">
        <f t="shared" si="0"/>
        <v>149</v>
      </c>
      <c r="J22" s="703"/>
      <c r="K22" s="17"/>
      <c r="L22" s="17"/>
      <c r="M22" s="17"/>
    </row>
    <row r="23" spans="1:13" ht="20.25" customHeight="1" x14ac:dyDescent="0.25">
      <c r="A23" s="700">
        <v>44995</v>
      </c>
      <c r="B23" s="195"/>
      <c r="C23" s="664" t="s">
        <v>271</v>
      </c>
      <c r="D23" s="665"/>
      <c r="E23" s="665"/>
      <c r="F23" s="665"/>
      <c r="G23" s="199">
        <v>64</v>
      </c>
      <c r="H23" s="197" t="s">
        <v>21</v>
      </c>
      <c r="I23" s="204">
        <f t="shared" si="0"/>
        <v>48</v>
      </c>
      <c r="J23" s="702">
        <v>0.75</v>
      </c>
      <c r="K23" s="17"/>
      <c r="L23" s="17"/>
      <c r="M23" s="17"/>
    </row>
    <row r="24" spans="1:13" ht="20.25" customHeight="1" x14ac:dyDescent="0.25">
      <c r="A24" s="700"/>
      <c r="B24" s="195"/>
      <c r="C24" s="664"/>
      <c r="D24" s="665"/>
      <c r="E24" s="665"/>
      <c r="F24" s="665"/>
      <c r="G24" s="199"/>
      <c r="H24" s="197"/>
      <c r="I24" s="204">
        <f t="shared" si="0"/>
        <v>0</v>
      </c>
      <c r="J24" s="703"/>
      <c r="K24" s="17"/>
      <c r="L24" s="17"/>
      <c r="M24" s="17"/>
    </row>
    <row r="25" spans="1:13" ht="20.25" customHeight="1" x14ac:dyDescent="0.25">
      <c r="A25" s="700"/>
      <c r="B25" s="195"/>
      <c r="C25" s="664"/>
      <c r="D25" s="665"/>
      <c r="E25" s="665"/>
      <c r="F25" s="665"/>
      <c r="G25" s="199"/>
      <c r="H25" s="197"/>
      <c r="I25" s="204">
        <f t="shared" si="0"/>
        <v>0</v>
      </c>
      <c r="J25" s="17"/>
      <c r="K25" s="17"/>
      <c r="L25" s="17"/>
      <c r="M25" s="17"/>
    </row>
    <row r="26" spans="1:13" ht="20.25" customHeight="1" x14ac:dyDescent="0.25">
      <c r="A26" s="700"/>
      <c r="B26" s="195"/>
      <c r="C26" s="664"/>
      <c r="D26" s="665"/>
      <c r="E26" s="665"/>
      <c r="F26" s="665"/>
      <c r="G26" s="199"/>
      <c r="H26" s="197"/>
      <c r="I26" s="204">
        <f t="shared" si="0"/>
        <v>0</v>
      </c>
      <c r="J26" s="17"/>
      <c r="K26" s="17"/>
      <c r="L26" s="17"/>
      <c r="M26" s="17"/>
    </row>
    <row r="27" spans="1:13" ht="20.25" customHeight="1" x14ac:dyDescent="0.25">
      <c r="A27" s="700"/>
      <c r="B27" s="195"/>
      <c r="C27" s="664"/>
      <c r="D27" s="665"/>
      <c r="E27" s="665"/>
      <c r="F27" s="665"/>
      <c r="G27" s="196"/>
      <c r="H27" s="197"/>
      <c r="I27" s="204">
        <f t="shared" si="0"/>
        <v>0</v>
      </c>
      <c r="J27" s="223"/>
      <c r="K27" s="17"/>
      <c r="L27" s="17"/>
      <c r="M27" s="17"/>
    </row>
    <row r="28" spans="1:13" ht="20.25" customHeight="1" x14ac:dyDescent="0.25">
      <c r="A28" s="700"/>
      <c r="B28" s="195"/>
      <c r="C28" s="664"/>
      <c r="D28" s="665"/>
      <c r="E28" s="665"/>
      <c r="F28" s="665"/>
      <c r="G28" s="196"/>
      <c r="H28" s="197"/>
      <c r="I28" s="204">
        <f t="shared" si="0"/>
        <v>0</v>
      </c>
      <c r="J28" s="17"/>
      <c r="K28" s="17"/>
      <c r="L28" s="17"/>
      <c r="M28" s="17"/>
    </row>
    <row r="29" spans="1:13" ht="20.25" customHeight="1" x14ac:dyDescent="0.25">
      <c r="A29" s="700"/>
      <c r="B29" s="195"/>
      <c r="C29" s="664"/>
      <c r="D29" s="665"/>
      <c r="E29" s="665"/>
      <c r="F29" s="665"/>
      <c r="G29" s="196"/>
      <c r="H29" s="197"/>
      <c r="I29" s="204">
        <f t="shared" si="0"/>
        <v>0</v>
      </c>
      <c r="J29" s="17"/>
      <c r="K29" s="17"/>
      <c r="L29" s="17"/>
      <c r="M29" s="17"/>
    </row>
    <row r="30" spans="1:13" ht="20.25" customHeight="1" x14ac:dyDescent="0.25">
      <c r="A30" s="701"/>
      <c r="B30" s="198"/>
      <c r="C30" s="664"/>
      <c r="D30" s="665"/>
      <c r="E30" s="665"/>
      <c r="F30" s="665"/>
      <c r="G30" s="196"/>
      <c r="H30" s="197"/>
      <c r="I30" s="204">
        <f t="shared" si="0"/>
        <v>0</v>
      </c>
      <c r="J30" s="17"/>
      <c r="K30" s="17"/>
      <c r="L30" s="17"/>
      <c r="M30" s="17"/>
    </row>
    <row r="31" spans="1:13" ht="23.25" customHeight="1" thickBot="1" x14ac:dyDescent="0.3">
      <c r="A31" s="609" t="s">
        <v>26</v>
      </c>
      <c r="B31" s="610"/>
      <c r="C31" s="610"/>
      <c r="D31" s="610"/>
      <c r="E31" s="610"/>
      <c r="F31" s="610"/>
      <c r="G31" s="206" t="s">
        <v>8</v>
      </c>
      <c r="H31" s="207" t="s">
        <v>8</v>
      </c>
      <c r="I31" s="208">
        <f t="shared" ref="I31" si="1">SUM(I17:I30)</f>
        <v>841</v>
      </c>
      <c r="J31" s="17"/>
      <c r="K31" s="17"/>
      <c r="L31" s="17"/>
      <c r="M31" s="17"/>
    </row>
    <row r="32" spans="1:13" ht="4.5" customHeight="1" x14ac:dyDescent="0.25">
      <c r="A32" s="17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20" s="660" customFormat="1" ht="21.75" customHeight="1" x14ac:dyDescent="0.25">
      <c r="A33" s="723" t="s">
        <v>133</v>
      </c>
      <c r="B33" s="723"/>
      <c r="C33" s="723"/>
      <c r="D33" s="723"/>
      <c r="E33" s="723"/>
      <c r="F33" s="723"/>
      <c r="G33" s="724">
        <v>2023</v>
      </c>
      <c r="H33" s="168"/>
      <c r="I33" s="659"/>
      <c r="J33" s="17"/>
      <c r="K33" s="17"/>
      <c r="L33" s="17"/>
      <c r="M33" s="17"/>
      <c r="N33"/>
      <c r="O33"/>
      <c r="P33"/>
      <c r="Q33"/>
      <c r="R33"/>
      <c r="S33"/>
      <c r="T33"/>
    </row>
    <row r="34" spans="1:20" s="660" customFormat="1" ht="18" x14ac:dyDescent="0.25">
      <c r="A34" s="704" t="s">
        <v>28</v>
      </c>
      <c r="B34" s="704"/>
      <c r="C34" s="704"/>
      <c r="D34" s="704"/>
      <c r="E34" s="704"/>
      <c r="F34" s="704"/>
      <c r="G34" s="724"/>
      <c r="H34" s="168"/>
      <c r="I34" s="659"/>
      <c r="J34" s="72"/>
      <c r="K34" s="72"/>
      <c r="L34" s="72"/>
      <c r="M34" s="72"/>
      <c r="N34" s="90"/>
      <c r="O34" s="90"/>
      <c r="P34" s="90"/>
      <c r="Q34" s="90"/>
      <c r="R34" s="90"/>
      <c r="S34" s="90"/>
      <c r="T34" s="90"/>
    </row>
    <row r="35" spans="1:20" ht="18.75" thickBot="1" x14ac:dyDescent="0.3">
      <c r="A35" s="704" t="s">
        <v>323</v>
      </c>
      <c r="B35" s="704"/>
      <c r="C35" s="704"/>
      <c r="D35" s="704"/>
      <c r="E35" s="704"/>
      <c r="F35" s="704"/>
      <c r="G35" s="724"/>
      <c r="H35" s="17"/>
      <c r="I35" s="173"/>
      <c r="J35" s="72"/>
      <c r="K35" s="72"/>
      <c r="L35" s="72"/>
      <c r="M35" s="72"/>
      <c r="N35" s="90"/>
      <c r="O35" s="90"/>
      <c r="P35" s="90"/>
      <c r="Q35" s="90"/>
      <c r="R35" s="90"/>
      <c r="S35" s="90"/>
      <c r="T35" s="90"/>
    </row>
    <row r="36" spans="1:20" ht="39" customHeight="1" thickBot="1" x14ac:dyDescent="0.3">
      <c r="A36" s="615"/>
      <c r="B36" s="615"/>
      <c r="C36" s="615"/>
      <c r="D36" s="615"/>
      <c r="E36" s="17"/>
      <c r="F36" s="407" t="s">
        <v>223</v>
      </c>
      <c r="G36" s="408"/>
      <c r="H36" s="686" t="s">
        <v>272</v>
      </c>
      <c r="I36" s="687"/>
      <c r="J36" s="17"/>
      <c r="K36" s="17"/>
      <c r="L36" s="17"/>
      <c r="M36" s="17"/>
    </row>
    <row r="37" spans="1:20" ht="31.5" customHeight="1" x14ac:dyDescent="0.25">
      <c r="A37" s="409" t="s">
        <v>305</v>
      </c>
      <c r="B37" s="713"/>
      <c r="C37" s="713"/>
      <c r="D37" s="714"/>
      <c r="E37" s="17"/>
      <c r="F37" s="618" t="s">
        <v>123</v>
      </c>
      <c r="G37" s="619"/>
      <c r="H37" s="705" t="s">
        <v>218</v>
      </c>
      <c r="I37" s="706"/>
      <c r="J37" s="17"/>
      <c r="K37" s="725" t="s">
        <v>324</v>
      </c>
      <c r="L37" s="17"/>
      <c r="M37" s="17"/>
    </row>
    <row r="38" spans="1:20" ht="36" customHeight="1" thickBot="1" x14ac:dyDescent="0.3">
      <c r="A38" s="711"/>
      <c r="B38" s="712"/>
      <c r="C38" s="712"/>
      <c r="D38" s="715"/>
      <c r="E38" s="17"/>
      <c r="F38" s="620" t="s">
        <v>221</v>
      </c>
      <c r="G38" s="621"/>
      <c r="H38" s="707" t="s">
        <v>273</v>
      </c>
      <c r="I38" s="708"/>
      <c r="J38" s="17"/>
      <c r="K38" s="726"/>
      <c r="L38" s="17"/>
      <c r="M38" s="17"/>
    </row>
    <row r="39" spans="1:20" ht="26.45" customHeight="1" thickBot="1" x14ac:dyDescent="0.3">
      <c r="A39" s="716"/>
      <c r="B39" s="717"/>
      <c r="C39" s="717"/>
      <c r="D39" s="718"/>
      <c r="E39" s="17"/>
      <c r="F39" s="606" t="s">
        <v>224</v>
      </c>
      <c r="G39" s="607"/>
      <c r="H39" s="709">
        <v>44985</v>
      </c>
      <c r="I39" s="710"/>
      <c r="J39" s="17"/>
      <c r="K39" s="17"/>
      <c r="L39" s="17"/>
      <c r="M39" s="17"/>
    </row>
    <row r="40" spans="1:20" ht="9" customHeight="1" x14ac:dyDescent="0.25">
      <c r="A40" s="33"/>
      <c r="B40" s="33"/>
      <c r="C40" s="33"/>
      <c r="D40" s="33"/>
      <c r="E40" s="48"/>
      <c r="F40" s="48"/>
      <c r="G40" s="48"/>
      <c r="H40" s="48"/>
      <c r="I40" s="16"/>
      <c r="J40" s="17"/>
      <c r="K40" s="17"/>
      <c r="L40" s="17"/>
      <c r="M40" s="17"/>
    </row>
    <row r="41" spans="1:20" ht="20.25" customHeight="1" x14ac:dyDescent="0.25">
      <c r="A41" s="644"/>
      <c r="B41" s="644"/>
      <c r="C41" s="644"/>
      <c r="D41" s="644"/>
      <c r="E41" s="644"/>
      <c r="F41" s="644"/>
      <c r="G41" s="644"/>
      <c r="H41" s="644"/>
      <c r="I41" s="648"/>
      <c r="J41" s="230" t="s">
        <v>225</v>
      </c>
      <c r="K41" s="17"/>
      <c r="L41" s="17"/>
      <c r="M41" s="17"/>
    </row>
    <row r="42" spans="1:20" ht="32.25" customHeight="1" thickBot="1" x14ac:dyDescent="0.3">
      <c r="A42" s="645"/>
      <c r="B42" s="645"/>
      <c r="C42" s="645"/>
      <c r="D42" s="645"/>
      <c r="E42" s="645"/>
      <c r="F42" s="645"/>
      <c r="G42" s="645"/>
      <c r="H42" s="645"/>
      <c r="I42" s="646"/>
      <c r="J42" s="17"/>
      <c r="K42" s="17"/>
      <c r="L42" s="17"/>
      <c r="M42" s="17"/>
    </row>
    <row r="43" spans="1:20" ht="18" x14ac:dyDescent="0.25">
      <c r="A43" s="614" t="s">
        <v>124</v>
      </c>
      <c r="B43" s="614"/>
      <c r="C43" s="614"/>
      <c r="D43" s="614"/>
      <c r="E43" s="612" t="s">
        <v>24</v>
      </c>
      <c r="F43" s="612"/>
      <c r="G43" s="612"/>
      <c r="H43" s="612"/>
      <c r="I43" s="15" t="s">
        <v>25</v>
      </c>
      <c r="J43" s="17"/>
      <c r="K43" s="17"/>
      <c r="L43" s="17"/>
      <c r="M43" s="17"/>
    </row>
    <row r="44" spans="1:20" ht="9" customHeight="1" x14ac:dyDescent="0.25">
      <c r="A44" s="33"/>
      <c r="B44" s="33"/>
      <c r="C44" s="33"/>
      <c r="D44" s="33"/>
      <c r="E44" s="48"/>
      <c r="F44" s="48"/>
      <c r="G44" s="48"/>
      <c r="H44" s="48"/>
      <c r="I44" s="16"/>
      <c r="J44" s="17"/>
      <c r="K44" s="17"/>
      <c r="L44" s="17"/>
      <c r="M44" s="17"/>
    </row>
    <row r="45" spans="1:20" ht="20.25" customHeight="1" x14ac:dyDescent="0.25">
      <c r="A45" s="644"/>
      <c r="B45" s="644"/>
      <c r="C45" s="644"/>
      <c r="D45" s="644"/>
      <c r="E45" s="644"/>
      <c r="F45" s="644"/>
      <c r="G45" s="644"/>
      <c r="H45" s="644"/>
      <c r="I45" s="647"/>
      <c r="J45" s="17"/>
      <c r="K45" s="17"/>
      <c r="L45" s="17"/>
      <c r="M45" s="17"/>
    </row>
    <row r="46" spans="1:20" ht="24" customHeight="1" thickBot="1" x14ac:dyDescent="0.3">
      <c r="A46" s="645"/>
      <c r="B46" s="645"/>
      <c r="C46" s="645"/>
      <c r="D46" s="645"/>
      <c r="E46" s="645"/>
      <c r="F46" s="645"/>
      <c r="G46" s="645"/>
      <c r="H46" s="645"/>
      <c r="I46" s="646"/>
      <c r="J46" s="17"/>
      <c r="K46" s="17"/>
      <c r="L46" s="17"/>
      <c r="M46" s="17"/>
    </row>
    <row r="47" spans="1:20" ht="18" x14ac:dyDescent="0.25">
      <c r="A47" s="614" t="s">
        <v>125</v>
      </c>
      <c r="B47" s="614"/>
      <c r="C47" s="614"/>
      <c r="D47" s="614"/>
      <c r="E47" s="612" t="s">
        <v>24</v>
      </c>
      <c r="F47" s="612"/>
      <c r="G47" s="612"/>
      <c r="H47" s="612"/>
      <c r="I47" s="15" t="s">
        <v>25</v>
      </c>
      <c r="J47" s="17"/>
      <c r="K47" s="17"/>
      <c r="L47" s="17"/>
      <c r="M47" s="17"/>
    </row>
    <row r="48" spans="1:20" ht="18" x14ac:dyDescent="0.25">
      <c r="A48" s="612"/>
      <c r="B48" s="612"/>
      <c r="C48" s="612"/>
      <c r="D48" s="612"/>
      <c r="E48" s="16"/>
      <c r="F48" s="16"/>
      <c r="G48" s="16"/>
      <c r="H48" s="16"/>
      <c r="I48" s="16"/>
      <c r="J48" s="17"/>
      <c r="K48" s="17"/>
      <c r="L48" s="17"/>
      <c r="M48" s="17"/>
    </row>
  </sheetData>
  <protectedRanges>
    <protectedRange sqref="H9:I9" name="Range1_2"/>
    <protectedRange sqref="A9" name="Range1"/>
    <protectedRange sqref="D9:E9" name="Range1_1_1"/>
    <protectedRange sqref="G27:I30 A24:B26 G24:I25 G26:H26 D24:E26 A27:E30" name="Range2_4_1_1"/>
    <protectedRange sqref="C24:C26" name="Range2_4_1_1_1"/>
    <protectedRange sqref="I26" name="Range2_4_1_2_1_1"/>
    <protectedRange sqref="A17:B23 G17:H17 G18:I23 D17:E23" name="Range2_4_1_2"/>
    <protectedRange sqref="C17:C23" name="Range2_4_1_1_1_1"/>
    <protectedRange sqref="I17" name="Range2_4_1_2_1_2"/>
  </protectedRanges>
  <mergeCells count="36">
    <mergeCell ref="A33:F33"/>
    <mergeCell ref="A14:I14"/>
    <mergeCell ref="A34:F34"/>
    <mergeCell ref="A35:F35"/>
    <mergeCell ref="K37:K38"/>
    <mergeCell ref="A37:D39"/>
    <mergeCell ref="C15:F15"/>
    <mergeCell ref="H38:I38"/>
    <mergeCell ref="H39:I39"/>
    <mergeCell ref="A41:D42"/>
    <mergeCell ref="E41:H42"/>
    <mergeCell ref="I41:I42"/>
    <mergeCell ref="A45:D46"/>
    <mergeCell ref="E45:H46"/>
    <mergeCell ref="I45:I46"/>
    <mergeCell ref="F36:G36"/>
    <mergeCell ref="H36:I36"/>
    <mergeCell ref="H37:I37"/>
    <mergeCell ref="B11:D11"/>
    <mergeCell ref="H11:I12"/>
    <mergeCell ref="E12:F12"/>
    <mergeCell ref="E11:F11"/>
    <mergeCell ref="B8:G8"/>
    <mergeCell ref="H8:I8"/>
    <mergeCell ref="H9:I9"/>
    <mergeCell ref="J9:L9"/>
    <mergeCell ref="H10:I10"/>
    <mergeCell ref="J10:L10"/>
    <mergeCell ref="F10:G10"/>
    <mergeCell ref="D10:E10"/>
    <mergeCell ref="A1:G2"/>
    <mergeCell ref="A3:G4"/>
    <mergeCell ref="B5:G5"/>
    <mergeCell ref="H5:I5"/>
    <mergeCell ref="H6:I7"/>
    <mergeCell ref="B7:G7"/>
  </mergeCells>
  <hyperlinks>
    <hyperlink ref="K14" r:id="rId1" xr:uid="{645F0217-618B-4059-B6E0-A03EAB6CE6BD}"/>
    <hyperlink ref="A33" r:id="rId2" xr:uid="{637C3D7A-875F-4826-BE71-81BF3CA36976}"/>
  </hyperlinks>
  <pageMargins left="0.5" right="0.45" top="0.75" bottom="0.5" header="0.3" footer="0.3"/>
  <pageSetup scale="69" orientation="portrait" r:id="rId3"/>
  <headerFooter>
    <oddFooter>&amp;R&amp;D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DCFD-6B14-4DEF-9090-8A814A016EAD}">
  <sheetPr>
    <tabColor theme="0" tint="-0.249977111117893"/>
  </sheetPr>
  <dimension ref="B3:Y43"/>
  <sheetViews>
    <sheetView workbookViewId="0">
      <selection activeCell="C43" sqref="C43:I43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2" bestFit="1" customWidth="1"/>
  </cols>
  <sheetData>
    <row r="3" spans="2:6" x14ac:dyDescent="0.25">
      <c r="B3" s="13" t="s">
        <v>29</v>
      </c>
      <c r="C3" s="13" t="s">
        <v>30</v>
      </c>
      <c r="D3" s="13" t="s">
        <v>31</v>
      </c>
      <c r="E3" s="13" t="s">
        <v>32</v>
      </c>
      <c r="F3" s="13" t="s">
        <v>43</v>
      </c>
    </row>
    <row r="4" spans="2:6" x14ac:dyDescent="0.25">
      <c r="B4" t="s">
        <v>33</v>
      </c>
      <c r="C4" t="s">
        <v>34</v>
      </c>
      <c r="D4" t="s">
        <v>35</v>
      </c>
      <c r="E4" s="2" t="s">
        <v>44</v>
      </c>
      <c r="F4" t="s">
        <v>220</v>
      </c>
    </row>
    <row r="5" spans="2:6" x14ac:dyDescent="0.25">
      <c r="F5" t="s">
        <v>54</v>
      </c>
    </row>
    <row r="6" spans="2:6" x14ac:dyDescent="0.25">
      <c r="F6" t="s">
        <v>92</v>
      </c>
    </row>
    <row r="8" spans="2:6" x14ac:dyDescent="0.25">
      <c r="C8" t="s">
        <v>36</v>
      </c>
      <c r="D8" t="s">
        <v>37</v>
      </c>
      <c r="E8" s="2" t="s">
        <v>44</v>
      </c>
      <c r="F8" t="s">
        <v>90</v>
      </c>
    </row>
    <row r="9" spans="2:6" x14ac:dyDescent="0.25">
      <c r="D9" t="s">
        <v>138</v>
      </c>
      <c r="F9" t="s">
        <v>141</v>
      </c>
    </row>
    <row r="10" spans="2:6" x14ac:dyDescent="0.25">
      <c r="D10" t="s">
        <v>139</v>
      </c>
      <c r="F10" t="s">
        <v>140</v>
      </c>
    </row>
    <row r="11" spans="2:6" x14ac:dyDescent="0.25">
      <c r="D11" t="s">
        <v>38</v>
      </c>
      <c r="F11" t="s">
        <v>55</v>
      </c>
    </row>
    <row r="12" spans="2:6" x14ac:dyDescent="0.25">
      <c r="D12" t="s">
        <v>89</v>
      </c>
      <c r="F12" t="s">
        <v>90</v>
      </c>
    </row>
    <row r="14" spans="2:6" x14ac:dyDescent="0.25">
      <c r="C14" t="s">
        <v>39</v>
      </c>
      <c r="D14" t="s">
        <v>37</v>
      </c>
      <c r="E14" s="2" t="s">
        <v>44</v>
      </c>
      <c r="F14" t="s">
        <v>90</v>
      </c>
    </row>
    <row r="15" spans="2:6" x14ac:dyDescent="0.25">
      <c r="D15" t="s">
        <v>138</v>
      </c>
      <c r="F15" t="s">
        <v>141</v>
      </c>
    </row>
    <row r="16" spans="2:6" x14ac:dyDescent="0.25">
      <c r="D16" t="s">
        <v>38</v>
      </c>
      <c r="F16" t="s">
        <v>55</v>
      </c>
    </row>
    <row r="17" spans="3:25" x14ac:dyDescent="0.25">
      <c r="D17" t="s">
        <v>89</v>
      </c>
      <c r="F17" t="s">
        <v>90</v>
      </c>
    </row>
    <row r="18" spans="3:25" ht="18" x14ac:dyDescent="0.25">
      <c r="Q18" s="225"/>
      <c r="R18" s="71"/>
      <c r="S18" s="72"/>
      <c r="T18" s="73"/>
      <c r="U18" s="74"/>
      <c r="V18" s="73"/>
      <c r="W18" s="73"/>
      <c r="X18" s="226"/>
      <c r="Y18" s="17"/>
    </row>
    <row r="19" spans="3:25" ht="18" x14ac:dyDescent="0.25">
      <c r="C19" t="s">
        <v>41</v>
      </c>
      <c r="D19" t="s">
        <v>42</v>
      </c>
      <c r="F19" t="s">
        <v>90</v>
      </c>
      <c r="Q19" s="69"/>
      <c r="R19" s="67"/>
      <c r="S19" s="68"/>
      <c r="T19" s="17"/>
      <c r="U19" s="17"/>
      <c r="V19" s="17"/>
      <c r="W19" s="17"/>
      <c r="X19" s="17"/>
      <c r="Y19" s="17"/>
    </row>
    <row r="20" spans="3:25" ht="18" x14ac:dyDescent="0.25">
      <c r="Q20" s="70"/>
      <c r="R20" s="15"/>
      <c r="S20" s="17"/>
      <c r="T20" s="17"/>
      <c r="U20" s="31"/>
      <c r="V20" s="31"/>
      <c r="W20" s="51"/>
      <c r="X20" s="51"/>
      <c r="Y20" s="17"/>
    </row>
    <row r="21" spans="3:25" x14ac:dyDescent="0.25">
      <c r="C21" t="s">
        <v>40</v>
      </c>
      <c r="D21" t="s">
        <v>37</v>
      </c>
      <c r="E21" s="2" t="s">
        <v>44</v>
      </c>
      <c r="F21" t="s">
        <v>90</v>
      </c>
    </row>
    <row r="22" spans="3:25" x14ac:dyDescent="0.25">
      <c r="D22" t="s">
        <v>138</v>
      </c>
      <c r="F22" t="s">
        <v>141</v>
      </c>
    </row>
    <row r="23" spans="3:25" x14ac:dyDescent="0.25">
      <c r="D23" t="s">
        <v>38</v>
      </c>
      <c r="F23" t="s">
        <v>55</v>
      </c>
    </row>
    <row r="24" spans="3:25" x14ac:dyDescent="0.25">
      <c r="D24" t="s">
        <v>89</v>
      </c>
      <c r="F24" t="s">
        <v>90</v>
      </c>
    </row>
    <row r="26" spans="3:25" ht="30" x14ac:dyDescent="0.25">
      <c r="C26" s="227" t="s">
        <v>152</v>
      </c>
      <c r="D26" s="228" t="s">
        <v>145</v>
      </c>
      <c r="E26" s="2" t="s">
        <v>44</v>
      </c>
      <c r="F26" s="50" t="s">
        <v>90</v>
      </c>
    </row>
    <row r="27" spans="3:25" ht="30" x14ac:dyDescent="0.25">
      <c r="D27" s="228" t="s">
        <v>143</v>
      </c>
      <c r="F27" s="50" t="s">
        <v>144</v>
      </c>
    </row>
    <row r="28" spans="3:25" ht="30" x14ac:dyDescent="0.25">
      <c r="D28" s="228" t="s">
        <v>146</v>
      </c>
      <c r="F28" s="50" t="s">
        <v>55</v>
      </c>
    </row>
    <row r="29" spans="3:25" ht="30" x14ac:dyDescent="0.25">
      <c r="D29" s="228" t="s">
        <v>147</v>
      </c>
      <c r="F29" s="50" t="s">
        <v>90</v>
      </c>
    </row>
    <row r="31" spans="3:25" x14ac:dyDescent="0.25">
      <c r="C31" t="s">
        <v>46</v>
      </c>
      <c r="D31" t="s">
        <v>142</v>
      </c>
      <c r="E31" s="2" t="s">
        <v>45</v>
      </c>
      <c r="F31" t="s">
        <v>148</v>
      </c>
    </row>
    <row r="34" spans="3:9" x14ac:dyDescent="0.25">
      <c r="C34" t="s">
        <v>51</v>
      </c>
    </row>
    <row r="35" spans="3:9" x14ac:dyDescent="0.25">
      <c r="C35" t="s">
        <v>52</v>
      </c>
      <c r="D35" t="s">
        <v>47</v>
      </c>
      <c r="E35" s="2" t="s">
        <v>48</v>
      </c>
      <c r="F35" t="s">
        <v>149</v>
      </c>
    </row>
    <row r="36" spans="3:9" x14ac:dyDescent="0.25">
      <c r="C36" t="s">
        <v>49</v>
      </c>
      <c r="D36" t="s">
        <v>50</v>
      </c>
      <c r="E36" s="2" t="s">
        <v>48</v>
      </c>
      <c r="F36" t="s">
        <v>55</v>
      </c>
    </row>
    <row r="37" spans="3:9" x14ac:dyDescent="0.25">
      <c r="C37" t="s">
        <v>53</v>
      </c>
      <c r="D37" t="s">
        <v>50</v>
      </c>
      <c r="E37" s="2" t="s">
        <v>48</v>
      </c>
      <c r="F37" t="s">
        <v>55</v>
      </c>
    </row>
    <row r="38" spans="3:9" x14ac:dyDescent="0.25">
      <c r="C38" t="s">
        <v>93</v>
      </c>
      <c r="D38" t="s">
        <v>94</v>
      </c>
      <c r="E38" s="2" t="s">
        <v>48</v>
      </c>
      <c r="F38" t="s">
        <v>95</v>
      </c>
    </row>
    <row r="39" spans="3:9" x14ac:dyDescent="0.25">
      <c r="C39" t="s">
        <v>91</v>
      </c>
      <c r="D39" t="s">
        <v>50</v>
      </c>
      <c r="E39" s="2" t="s">
        <v>48</v>
      </c>
      <c r="F39" t="s">
        <v>55</v>
      </c>
    </row>
    <row r="40" spans="3:9" x14ac:dyDescent="0.25">
      <c r="C40" t="s">
        <v>150</v>
      </c>
      <c r="D40" t="s">
        <v>50</v>
      </c>
      <c r="E40" s="2" t="s">
        <v>48</v>
      </c>
      <c r="F40" t="s">
        <v>55</v>
      </c>
    </row>
    <row r="41" spans="3:9" x14ac:dyDescent="0.25">
      <c r="C41" t="s">
        <v>151</v>
      </c>
      <c r="D41" t="s">
        <v>50</v>
      </c>
      <c r="E41" s="2" t="s">
        <v>48</v>
      </c>
      <c r="F41" t="s">
        <v>55</v>
      </c>
    </row>
    <row r="43" spans="3:9" ht="45" x14ac:dyDescent="0.25">
      <c r="C43" s="302" t="s">
        <v>241</v>
      </c>
      <c r="D43" s="303" t="s">
        <v>242</v>
      </c>
      <c r="E43" s="304" t="s">
        <v>48</v>
      </c>
      <c r="F43" s="410" t="s">
        <v>243</v>
      </c>
      <c r="G43" s="410"/>
      <c r="H43" s="410"/>
      <c r="I43" s="410"/>
    </row>
  </sheetData>
  <mergeCells count="1">
    <mergeCell ref="F43:I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1E6B-9F1C-49F8-AEEC-EA7C9721F53A}">
  <sheetPr>
    <tabColor theme="7" tint="0.39997558519241921"/>
    <pageSetUpPr fitToPage="1"/>
  </sheetPr>
  <dimension ref="A1:AA2392"/>
  <sheetViews>
    <sheetView zoomScale="75" zoomScaleNormal="75" workbookViewId="0">
      <selection activeCell="X5" sqref="X5:AA5"/>
    </sheetView>
  </sheetViews>
  <sheetFormatPr defaultColWidth="13.28515625" defaultRowHeight="15.75" x14ac:dyDescent="0.25"/>
  <cols>
    <col min="1" max="1" width="21" style="1" customWidth="1"/>
    <col min="2" max="2" width="14" style="1" customWidth="1"/>
    <col min="3" max="3" width="17.7109375" style="1" customWidth="1"/>
    <col min="4" max="4" width="13" style="1" customWidth="1"/>
    <col min="5" max="5" width="8.140625" style="1" customWidth="1"/>
    <col min="6" max="6" width="15" style="1" bestFit="1" customWidth="1"/>
    <col min="7" max="7" width="14.28515625" style="19" customWidth="1"/>
    <col min="8" max="8" width="13.85546875" style="20" customWidth="1"/>
    <col min="9" max="9" width="12.7109375" style="1" customWidth="1"/>
    <col min="10" max="12" width="6.5703125" style="1" customWidth="1"/>
    <col min="13" max="13" width="7.5703125" style="1" customWidth="1"/>
    <col min="14" max="14" width="6.42578125" style="1" customWidth="1"/>
    <col min="15" max="15" width="15.140625" style="21" customWidth="1"/>
    <col min="16" max="16" width="1.42578125" customWidth="1"/>
  </cols>
  <sheetData>
    <row r="1" spans="1:27" ht="37.5" customHeight="1" thickBot="1" x14ac:dyDescent="0.3">
      <c r="A1" s="520" t="s">
        <v>279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241"/>
      <c r="M1" s="241"/>
      <c r="N1" s="241"/>
      <c r="O1" s="242"/>
      <c r="P1" s="17"/>
      <c r="Q1" s="17"/>
    </row>
    <row r="2" spans="1:27" ht="31.5" customHeight="1" thickBot="1" x14ac:dyDescent="0.3">
      <c r="A2" s="522" t="s">
        <v>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7"/>
      <c r="M2" s="5"/>
      <c r="N2" s="5"/>
      <c r="O2" s="243"/>
      <c r="P2" s="17"/>
      <c r="Q2" s="17"/>
    </row>
    <row r="3" spans="1:27" ht="32.25" customHeight="1" x14ac:dyDescent="0.3">
      <c r="A3" s="161" t="s">
        <v>108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8"/>
      <c r="M3" s="12"/>
      <c r="N3" s="12"/>
      <c r="O3" s="162"/>
      <c r="P3" s="17"/>
      <c r="Q3" s="31" t="s">
        <v>155</v>
      </c>
    </row>
    <row r="4" spans="1:27" ht="45" customHeight="1" thickBot="1" x14ac:dyDescent="0.35">
      <c r="A4" s="163" t="s">
        <v>1</v>
      </c>
      <c r="B4" s="527" t="s">
        <v>169</v>
      </c>
      <c r="C4" s="527"/>
      <c r="D4" s="527"/>
      <c r="E4" s="527"/>
      <c r="F4" s="527"/>
      <c r="G4" s="527"/>
      <c r="H4" s="308"/>
      <c r="I4" s="309" t="s">
        <v>2</v>
      </c>
      <c r="J4" s="527" t="s">
        <v>185</v>
      </c>
      <c r="K4" s="527"/>
      <c r="L4" s="527"/>
      <c r="M4" s="527"/>
      <c r="N4" s="527"/>
      <c r="O4" s="528"/>
      <c r="P4" s="17"/>
      <c r="Q4" s="155" t="s">
        <v>165</v>
      </c>
      <c r="R4" s="157"/>
      <c r="S4" s="156"/>
      <c r="T4" s="157"/>
      <c r="X4" s="508"/>
      <c r="Y4" s="508"/>
      <c r="Z4" s="508"/>
      <c r="AA4" s="508"/>
    </row>
    <row r="5" spans="1:27" ht="45" customHeight="1" thickBot="1" x14ac:dyDescent="0.3">
      <c r="A5" s="163" t="s">
        <v>3</v>
      </c>
      <c r="B5" s="531" t="s">
        <v>170</v>
      </c>
      <c r="C5" s="531"/>
      <c r="D5" s="531"/>
      <c r="E5" s="531"/>
      <c r="F5" s="531"/>
      <c r="G5" s="532"/>
      <c r="H5" s="91" t="s">
        <v>159</v>
      </c>
      <c r="I5" s="26"/>
      <c r="J5" s="525" t="s">
        <v>179</v>
      </c>
      <c r="K5" s="525"/>
      <c r="L5" s="525"/>
      <c r="M5" s="525"/>
      <c r="N5" s="525"/>
      <c r="O5" s="526"/>
      <c r="P5" s="17"/>
      <c r="Q5" s="17"/>
      <c r="X5" s="508"/>
      <c r="Y5" s="508"/>
      <c r="Z5" s="508"/>
      <c r="AA5" s="508"/>
    </row>
    <row r="6" spans="1:27" ht="45" customHeight="1" x14ac:dyDescent="0.25">
      <c r="A6" s="164" t="s">
        <v>219</v>
      </c>
      <c r="B6" s="533" t="s">
        <v>172</v>
      </c>
      <c r="C6" s="533"/>
      <c r="D6" s="533"/>
      <c r="E6" s="533"/>
      <c r="F6" s="533"/>
      <c r="G6" s="533"/>
      <c r="H6" s="529" t="s">
        <v>88</v>
      </c>
      <c r="I6" s="529"/>
      <c r="J6" s="529"/>
      <c r="K6" s="529"/>
      <c r="L6" s="529"/>
      <c r="M6" s="529"/>
      <c r="N6" s="529"/>
      <c r="O6" s="530"/>
      <c r="P6" s="17"/>
      <c r="Q6" s="17"/>
      <c r="X6" s="508"/>
      <c r="Y6" s="508"/>
      <c r="Z6" s="508"/>
      <c r="AA6" s="508"/>
    </row>
    <row r="7" spans="1:27" ht="36.75" thickBot="1" x14ac:dyDescent="0.3">
      <c r="A7" s="305" t="s">
        <v>164</v>
      </c>
      <c r="B7" s="306" t="s">
        <v>163</v>
      </c>
      <c r="C7" s="331" t="s">
        <v>177</v>
      </c>
      <c r="D7" s="537" t="s">
        <v>247</v>
      </c>
      <c r="E7" s="537"/>
      <c r="F7" s="331"/>
      <c r="G7" s="307"/>
      <c r="H7" s="519" t="s">
        <v>248</v>
      </c>
      <c r="I7" s="519"/>
      <c r="J7" s="306" t="s">
        <v>21</v>
      </c>
      <c r="K7" s="331"/>
      <c r="L7" s="310"/>
      <c r="M7" s="306" t="s">
        <v>186</v>
      </c>
      <c r="N7" s="331"/>
      <c r="O7" s="311"/>
      <c r="P7" s="17"/>
      <c r="Q7" s="330" t="s">
        <v>249</v>
      </c>
      <c r="R7" s="327"/>
      <c r="S7" s="327"/>
      <c r="T7" s="327"/>
      <c r="U7" s="327"/>
      <c r="V7" s="327"/>
      <c r="W7" s="328"/>
      <c r="X7" s="508"/>
      <c r="Y7" s="508"/>
      <c r="Z7" s="508"/>
      <c r="AA7" s="508"/>
    </row>
    <row r="8" spans="1:27" ht="46.5" customHeight="1" thickBot="1" x14ac:dyDescent="0.35">
      <c r="A8" s="163" t="s">
        <v>4</v>
      </c>
      <c r="B8" s="534" t="s">
        <v>174</v>
      </c>
      <c r="C8" s="534"/>
      <c r="D8" s="534"/>
      <c r="E8" s="534"/>
      <c r="F8" s="534"/>
      <c r="G8" s="534"/>
      <c r="H8" s="312" t="s">
        <v>5</v>
      </c>
      <c r="I8" s="415" t="s">
        <v>183</v>
      </c>
      <c r="J8" s="415"/>
      <c r="K8" s="415"/>
      <c r="L8" s="415"/>
      <c r="M8" s="415"/>
      <c r="N8" s="415"/>
      <c r="O8" s="416"/>
      <c r="P8" s="17"/>
      <c r="Q8" s="342"/>
      <c r="R8" s="343"/>
      <c r="S8" s="343"/>
      <c r="T8" s="343"/>
      <c r="X8" s="508"/>
      <c r="Y8" s="508"/>
      <c r="Z8" s="508"/>
      <c r="AA8" s="508"/>
    </row>
    <row r="9" spans="1:27" ht="44.25" customHeight="1" thickBot="1" x14ac:dyDescent="0.3">
      <c r="A9" s="163" t="s">
        <v>6</v>
      </c>
      <c r="B9" s="392" t="s">
        <v>177</v>
      </c>
      <c r="C9" s="337"/>
      <c r="D9" s="338" t="s">
        <v>276</v>
      </c>
      <c r="E9" s="339"/>
      <c r="F9" s="340" t="s">
        <v>7</v>
      </c>
      <c r="G9" s="341"/>
      <c r="I9" s="14"/>
      <c r="J9" s="535"/>
      <c r="K9" s="535"/>
      <c r="L9" s="535"/>
      <c r="M9" s="535"/>
      <c r="N9" s="535"/>
      <c r="O9" s="536"/>
      <c r="P9" s="17"/>
      <c r="Q9" s="513" t="s">
        <v>277</v>
      </c>
      <c r="R9" s="514"/>
      <c r="S9" s="514"/>
      <c r="T9" s="515"/>
    </row>
    <row r="10" spans="1:27" ht="39.75" customHeight="1" thickBot="1" x14ac:dyDescent="0.3">
      <c r="A10" s="165"/>
      <c r="B10" s="9" t="s">
        <v>8</v>
      </c>
      <c r="C10" s="524"/>
      <c r="D10" s="524"/>
      <c r="E10" s="524"/>
      <c r="F10" s="334"/>
      <c r="G10" s="335"/>
      <c r="H10" s="23"/>
      <c r="I10" s="417"/>
      <c r="J10" s="417"/>
      <c r="K10" s="417"/>
      <c r="L10" s="417"/>
      <c r="M10" s="417"/>
      <c r="N10" s="417"/>
      <c r="O10" s="418"/>
      <c r="P10" s="17"/>
      <c r="Q10" s="516"/>
      <c r="R10" s="517"/>
      <c r="S10" s="517"/>
      <c r="T10" s="518"/>
      <c r="X10" s="510"/>
      <c r="Y10" s="510"/>
    </row>
    <row r="11" spans="1:27" ht="10.5" customHeight="1" thickBot="1" x14ac:dyDescent="0.3">
      <c r="A11" s="300"/>
      <c r="B11" s="315"/>
      <c r="C11" s="345"/>
      <c r="D11" s="345"/>
      <c r="E11" s="345"/>
      <c r="F11" s="346"/>
      <c r="G11" s="347"/>
      <c r="H11" s="348"/>
      <c r="I11" s="320"/>
      <c r="J11" s="320"/>
      <c r="K11" s="320"/>
      <c r="L11" s="320"/>
      <c r="M11" s="320"/>
      <c r="N11" s="320"/>
      <c r="O11" s="301"/>
      <c r="P11" s="17"/>
      <c r="X11" s="332"/>
      <c r="Y11" s="332"/>
    </row>
    <row r="12" spans="1:27" s="50" customFormat="1" ht="32.25" customHeight="1" thickBot="1" x14ac:dyDescent="0.3">
      <c r="A12" s="159" t="s">
        <v>109</v>
      </c>
      <c r="B12" s="254" t="s">
        <v>114</v>
      </c>
      <c r="C12" s="313"/>
      <c r="D12" s="313"/>
      <c r="E12" s="313"/>
      <c r="F12" s="313"/>
      <c r="G12" s="336"/>
      <c r="H12" s="344"/>
      <c r="I12" s="255"/>
      <c r="J12" s="313"/>
      <c r="K12" s="313"/>
      <c r="L12" s="313"/>
      <c r="M12" s="314"/>
      <c r="N12" s="313"/>
      <c r="O12" s="166"/>
      <c r="P12" s="49"/>
      <c r="Q12" s="49"/>
      <c r="X12" s="511"/>
      <c r="Y12" s="511"/>
    </row>
    <row r="13" spans="1:27" ht="32.25" customHeight="1" x14ac:dyDescent="0.25">
      <c r="A13" s="256"/>
      <c r="B13" s="433"/>
      <c r="C13" s="433"/>
      <c r="D13" s="433"/>
      <c r="E13" s="433"/>
      <c r="F13" s="433"/>
      <c r="G13" s="257" t="s">
        <v>14</v>
      </c>
      <c r="H13" s="258"/>
      <c r="I13" s="259" t="s">
        <v>16</v>
      </c>
      <c r="J13" s="434" t="s">
        <v>310</v>
      </c>
      <c r="K13" s="435"/>
      <c r="L13" s="435"/>
      <c r="M13" s="411" t="s">
        <v>311</v>
      </c>
      <c r="N13" s="411"/>
      <c r="O13" s="412"/>
      <c r="P13" s="17"/>
      <c r="Q13" s="17"/>
      <c r="X13" s="512"/>
      <c r="Y13" s="512"/>
    </row>
    <row r="14" spans="1:27" ht="27" customHeight="1" thickBot="1" x14ac:dyDescent="0.35">
      <c r="A14" s="260"/>
      <c r="B14" s="421" t="s">
        <v>87</v>
      </c>
      <c r="C14" s="421"/>
      <c r="D14" s="421"/>
      <c r="E14" s="421"/>
      <c r="F14" s="421"/>
      <c r="G14" s="224">
        <f>'Mileage - SECTION B'!G16</f>
        <v>146</v>
      </c>
      <c r="H14" s="160"/>
      <c r="I14" s="396">
        <f>'Mileage - SECTION B'!I16</f>
        <v>95.64</v>
      </c>
      <c r="J14" s="603"/>
      <c r="K14" s="604"/>
      <c r="L14" s="604"/>
      <c r="M14" s="604"/>
      <c r="N14" s="604"/>
      <c r="O14" s="605"/>
      <c r="P14" s="17"/>
      <c r="Q14" s="154" t="s">
        <v>166</v>
      </c>
      <c r="R14" s="152"/>
      <c r="S14" s="152"/>
      <c r="T14" s="153"/>
      <c r="X14" s="511"/>
      <c r="Y14" s="511"/>
    </row>
    <row r="15" spans="1:27" ht="32.25" customHeight="1" thickBot="1" x14ac:dyDescent="0.35">
      <c r="A15" s="262" t="s">
        <v>230</v>
      </c>
      <c r="B15" s="430" t="s">
        <v>115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2"/>
      <c r="P15" s="17"/>
      <c r="Q15" s="17"/>
      <c r="X15" s="509"/>
      <c r="Y15" s="509"/>
    </row>
    <row r="16" spans="1:27" ht="32.25" customHeight="1" x14ac:dyDescent="0.25">
      <c r="A16" s="251" t="s">
        <v>8</v>
      </c>
      <c r="B16" s="500" t="s">
        <v>168</v>
      </c>
      <c r="C16" s="500"/>
      <c r="D16" s="500"/>
      <c r="E16" s="500"/>
      <c r="F16" s="500"/>
      <c r="G16" s="252" t="s">
        <v>59</v>
      </c>
      <c r="H16" s="490" t="s">
        <v>229</v>
      </c>
      <c r="I16" s="491"/>
      <c r="J16" s="491"/>
      <c r="K16" s="491"/>
      <c r="L16" s="491"/>
      <c r="M16" s="491"/>
      <c r="N16" s="491"/>
      <c r="O16" s="250" t="s">
        <v>59</v>
      </c>
      <c r="P16" s="17"/>
      <c r="Q16" s="484" t="s">
        <v>167</v>
      </c>
      <c r="R16" s="485"/>
      <c r="S16" s="485"/>
      <c r="T16" s="485"/>
      <c r="U16" s="486"/>
      <c r="X16" s="483"/>
      <c r="Y16" s="483"/>
    </row>
    <row r="17" spans="1:25" ht="27" customHeight="1" thickBot="1" x14ac:dyDescent="0.3">
      <c r="A17" s="253"/>
      <c r="B17" s="501" t="s">
        <v>60</v>
      </c>
      <c r="C17" s="501"/>
      <c r="D17" s="501"/>
      <c r="E17" s="501"/>
      <c r="F17" s="501"/>
      <c r="G17" s="397">
        <f>'P Card_Direct Bill - SECTION C'!$H$19</f>
        <v>1283</v>
      </c>
      <c r="H17" s="492" t="s">
        <v>61</v>
      </c>
      <c r="I17" s="493"/>
      <c r="J17" s="493"/>
      <c r="K17" s="493"/>
      <c r="L17" s="493"/>
      <c r="M17" s="493"/>
      <c r="N17" s="493"/>
      <c r="O17" s="396">
        <f>'Cash_Personal Funds - SECTION D'!F19</f>
        <v>85</v>
      </c>
      <c r="P17" s="17"/>
      <c r="Q17" s="487"/>
      <c r="R17" s="488"/>
      <c r="S17" s="488"/>
      <c r="T17" s="488"/>
      <c r="U17" s="489"/>
      <c r="V17" s="158"/>
      <c r="W17" s="261"/>
      <c r="X17" s="483"/>
      <c r="Y17" s="483"/>
    </row>
    <row r="18" spans="1:25" ht="8.25" customHeight="1" x14ac:dyDescent="0.25">
      <c r="A18" s="502" t="s">
        <v>82</v>
      </c>
      <c r="B18" s="503"/>
      <c r="C18" s="426"/>
      <c r="D18" s="426"/>
      <c r="E18" s="426"/>
      <c r="F18" s="426"/>
      <c r="G18" s="427"/>
      <c r="H18" s="494" t="s">
        <v>62</v>
      </c>
      <c r="I18" s="495"/>
      <c r="J18" s="495"/>
      <c r="K18" s="495"/>
      <c r="L18" s="495"/>
      <c r="M18" s="495"/>
      <c r="N18" s="495"/>
      <c r="O18" s="498">
        <f>I14+O17</f>
        <v>180.64</v>
      </c>
      <c r="P18" s="17"/>
      <c r="V18" s="158"/>
    </row>
    <row r="19" spans="1:25" ht="33.75" customHeight="1" thickBot="1" x14ac:dyDescent="0.35">
      <c r="A19" s="504"/>
      <c r="B19" s="505"/>
      <c r="C19" s="428"/>
      <c r="D19" s="428"/>
      <c r="E19" s="428"/>
      <c r="F19" s="428"/>
      <c r="G19" s="429"/>
      <c r="H19" s="496"/>
      <c r="I19" s="497"/>
      <c r="J19" s="497"/>
      <c r="K19" s="497"/>
      <c r="L19" s="497"/>
      <c r="M19" s="497"/>
      <c r="N19" s="497"/>
      <c r="O19" s="499"/>
      <c r="P19" s="17"/>
      <c r="Q19" s="278" t="s">
        <v>231</v>
      </c>
    </row>
    <row r="20" spans="1:25" ht="6.75" customHeight="1" thickBot="1" x14ac:dyDescent="0.3">
      <c r="A20" s="300"/>
      <c r="B20" s="315"/>
      <c r="C20" s="316"/>
      <c r="D20" s="316"/>
      <c r="E20" s="316"/>
      <c r="F20" s="317"/>
      <c r="G20" s="318"/>
      <c r="H20" s="319"/>
      <c r="I20" s="320"/>
      <c r="J20" s="320"/>
      <c r="K20" s="320"/>
      <c r="L20" s="320"/>
      <c r="M20" s="320"/>
      <c r="N20" s="320"/>
      <c r="O20" s="301"/>
      <c r="P20" s="17"/>
      <c r="Q20" s="17"/>
    </row>
    <row r="21" spans="1:25" ht="32.25" customHeight="1" thickBot="1" x14ac:dyDescent="0.35">
      <c r="A21" s="262" t="s">
        <v>112</v>
      </c>
      <c r="B21" s="439" t="s">
        <v>116</v>
      </c>
      <c r="C21" s="439"/>
      <c r="D21" s="439"/>
      <c r="E21" s="439"/>
      <c r="F21" s="439"/>
      <c r="G21" s="439"/>
      <c r="H21" s="281"/>
      <c r="I21" s="282"/>
      <c r="J21" s="282"/>
      <c r="K21" s="282"/>
      <c r="L21" s="282"/>
      <c r="M21" s="283"/>
      <c r="N21" s="282"/>
      <c r="O21" s="284"/>
      <c r="P21" s="17"/>
      <c r="Q21" s="17"/>
    </row>
    <row r="22" spans="1:25" ht="18.75" customHeight="1" x14ac:dyDescent="0.3">
      <c r="A22" s="440" t="s">
        <v>63</v>
      </c>
      <c r="B22" s="441"/>
      <c r="C22" s="286" t="s">
        <v>64</v>
      </c>
      <c r="D22" s="287" t="s">
        <v>65</v>
      </c>
      <c r="E22" s="286"/>
      <c r="F22" s="287" t="s">
        <v>66</v>
      </c>
      <c r="G22" s="288"/>
      <c r="H22" s="442" t="s">
        <v>240</v>
      </c>
      <c r="I22" s="443"/>
      <c r="J22" s="443"/>
      <c r="K22" s="443"/>
      <c r="L22" s="443"/>
      <c r="M22" s="443"/>
      <c r="N22" s="443"/>
      <c r="O22" s="444"/>
      <c r="P22" s="17"/>
      <c r="Q22" s="404" t="s">
        <v>232</v>
      </c>
      <c r="R22" s="405"/>
      <c r="S22" s="405"/>
      <c r="T22" s="406"/>
    </row>
    <row r="23" spans="1:25" ht="21" customHeight="1" x14ac:dyDescent="0.25">
      <c r="A23" s="506" t="s">
        <v>67</v>
      </c>
      <c r="B23" s="507"/>
      <c r="C23" s="265" t="s">
        <v>67</v>
      </c>
      <c r="D23" s="264" t="s">
        <v>67</v>
      </c>
      <c r="E23" s="265"/>
      <c r="F23" s="264" t="s">
        <v>68</v>
      </c>
      <c r="G23" s="289"/>
      <c r="H23" s="445"/>
      <c r="I23" s="446"/>
      <c r="J23" s="446"/>
      <c r="K23" s="446"/>
      <c r="L23" s="446"/>
      <c r="M23" s="446"/>
      <c r="N23" s="446"/>
      <c r="O23" s="447"/>
      <c r="P23" s="17"/>
      <c r="Q23" s="17"/>
    </row>
    <row r="24" spans="1:25" ht="21" customHeight="1" thickBot="1" x14ac:dyDescent="0.35">
      <c r="A24" s="422"/>
      <c r="B24" s="423"/>
      <c r="C24" s="266"/>
      <c r="D24" s="263"/>
      <c r="E24" s="321"/>
      <c r="F24" s="419"/>
      <c r="G24" s="420"/>
      <c r="H24" s="445"/>
      <c r="I24" s="446"/>
      <c r="J24" s="446"/>
      <c r="K24" s="446"/>
      <c r="L24" s="446"/>
      <c r="M24" s="446"/>
      <c r="N24" s="446"/>
      <c r="O24" s="447"/>
      <c r="P24" s="17"/>
      <c r="Q24" s="155" t="s">
        <v>160</v>
      </c>
      <c r="R24" s="156"/>
      <c r="S24" s="156"/>
      <c r="T24" s="157"/>
    </row>
    <row r="25" spans="1:25" ht="26.25" customHeight="1" x14ac:dyDescent="0.25">
      <c r="A25" s="424"/>
      <c r="B25" s="425"/>
      <c r="C25" s="269"/>
      <c r="D25" s="267"/>
      <c r="E25" s="268"/>
      <c r="F25" s="419"/>
      <c r="G25" s="420"/>
      <c r="H25" s="448" t="s">
        <v>304</v>
      </c>
      <c r="I25" s="449"/>
      <c r="J25" s="449"/>
      <c r="K25" s="449"/>
      <c r="L25" s="449"/>
      <c r="M25" s="449"/>
      <c r="N25" s="449"/>
      <c r="O25" s="450"/>
      <c r="P25" s="17"/>
      <c r="Q25" s="17"/>
    </row>
    <row r="26" spans="1:25" ht="26.25" customHeight="1" x14ac:dyDescent="0.3">
      <c r="A26" s="424"/>
      <c r="B26" s="425"/>
      <c r="C26" s="269"/>
      <c r="D26" s="267"/>
      <c r="E26" s="268"/>
      <c r="F26" s="419"/>
      <c r="G26" s="420"/>
      <c r="H26" s="451"/>
      <c r="I26" s="452"/>
      <c r="J26" s="452"/>
      <c r="K26" s="452"/>
      <c r="L26" s="452"/>
      <c r="M26" s="452"/>
      <c r="N26" s="452"/>
      <c r="O26" s="453"/>
      <c r="P26" s="17"/>
      <c r="R26" s="280"/>
      <c r="S26" s="280"/>
      <c r="T26" s="280"/>
    </row>
    <row r="27" spans="1:25" ht="26.25" customHeight="1" x14ac:dyDescent="0.3">
      <c r="A27" s="424"/>
      <c r="B27" s="425"/>
      <c r="C27" s="269"/>
      <c r="D27" s="267"/>
      <c r="E27" s="268"/>
      <c r="F27" s="419"/>
      <c r="G27" s="420"/>
      <c r="H27" s="451"/>
      <c r="I27" s="452"/>
      <c r="J27" s="452"/>
      <c r="K27" s="452"/>
      <c r="L27" s="452"/>
      <c r="M27" s="452"/>
      <c r="N27" s="452"/>
      <c r="O27" s="453"/>
      <c r="P27" s="17"/>
      <c r="Q27" s="280"/>
      <c r="R27" s="280"/>
      <c r="S27" s="280"/>
      <c r="T27" s="280"/>
    </row>
    <row r="28" spans="1:25" ht="26.25" customHeight="1" x14ac:dyDescent="0.25">
      <c r="A28" s="299" t="s">
        <v>233</v>
      </c>
      <c r="B28" s="279"/>
      <c r="C28" s="269"/>
      <c r="D28" s="267"/>
      <c r="E28" s="268"/>
      <c r="F28" s="419"/>
      <c r="G28" s="420"/>
      <c r="H28" s="451"/>
      <c r="I28" s="452"/>
      <c r="J28" s="452"/>
      <c r="K28" s="452"/>
      <c r="L28" s="452"/>
      <c r="M28" s="452"/>
      <c r="N28" s="452"/>
      <c r="O28" s="453"/>
      <c r="P28" s="17"/>
      <c r="Q28" s="298" t="s">
        <v>234</v>
      </c>
    </row>
    <row r="29" spans="1:25" ht="26.25" customHeight="1" x14ac:dyDescent="0.25">
      <c r="A29" s="299" t="s">
        <v>235</v>
      </c>
      <c r="B29" s="279"/>
      <c r="C29" s="269"/>
      <c r="D29" s="267"/>
      <c r="E29" s="268"/>
      <c r="F29" s="419"/>
      <c r="G29" s="420"/>
      <c r="H29" s="451"/>
      <c r="I29" s="452"/>
      <c r="J29" s="452"/>
      <c r="K29" s="452"/>
      <c r="L29" s="452"/>
      <c r="M29" s="452"/>
      <c r="N29" s="452"/>
      <c r="O29" s="453"/>
      <c r="P29" s="17"/>
      <c r="Q29" s="298" t="s">
        <v>236</v>
      </c>
    </row>
    <row r="30" spans="1:25" ht="26.25" customHeight="1" x14ac:dyDescent="0.25">
      <c r="A30" s="275"/>
      <c r="B30" s="270"/>
      <c r="C30" s="271"/>
      <c r="D30" s="454" t="s">
        <v>59</v>
      </c>
      <c r="E30" s="455"/>
      <c r="F30" s="413">
        <f>SUM(F24:G29)</f>
        <v>0</v>
      </c>
      <c r="G30" s="414"/>
      <c r="H30" s="451"/>
      <c r="I30" s="452"/>
      <c r="J30" s="452"/>
      <c r="K30" s="452"/>
      <c r="L30" s="452"/>
      <c r="M30" s="452"/>
      <c r="N30" s="452"/>
      <c r="O30" s="453"/>
      <c r="P30" s="17"/>
      <c r="Q30" s="17"/>
    </row>
    <row r="31" spans="1:25" ht="26.25" customHeight="1" x14ac:dyDescent="0.3">
      <c r="A31" s="276" t="s">
        <v>69</v>
      </c>
      <c r="B31" s="272"/>
      <c r="C31" s="322"/>
      <c r="D31" s="322"/>
      <c r="E31" s="272"/>
      <c r="F31" s="272"/>
      <c r="G31" s="290"/>
      <c r="H31" s="451"/>
      <c r="I31" s="452"/>
      <c r="J31" s="452"/>
      <c r="K31" s="452"/>
      <c r="L31" s="452"/>
      <c r="M31" s="452"/>
      <c r="N31" s="452"/>
      <c r="O31" s="453"/>
      <c r="P31" s="17"/>
      <c r="Q31" s="17"/>
    </row>
    <row r="32" spans="1:25" ht="21" customHeight="1" x14ac:dyDescent="0.25">
      <c r="A32" s="277" t="s">
        <v>70</v>
      </c>
      <c r="B32" s="322"/>
      <c r="C32" s="273"/>
      <c r="D32" s="273"/>
      <c r="E32" s="322"/>
      <c r="F32" s="322"/>
      <c r="G32" s="290"/>
      <c r="H32" s="451"/>
      <c r="I32" s="452"/>
      <c r="J32" s="452"/>
      <c r="K32" s="452"/>
      <c r="L32" s="452"/>
      <c r="M32" s="452"/>
      <c r="N32" s="452"/>
      <c r="O32" s="453"/>
      <c r="P32" s="17"/>
      <c r="Q32" s="17"/>
    </row>
    <row r="33" spans="1:21" ht="26.25" customHeight="1" x14ac:dyDescent="0.25">
      <c r="A33" s="277" t="s">
        <v>71</v>
      </c>
      <c r="B33" s="273"/>
      <c r="C33" s="273"/>
      <c r="D33" s="273"/>
      <c r="E33" s="323"/>
      <c r="F33" s="323"/>
      <c r="G33" s="291"/>
      <c r="H33" s="451"/>
      <c r="I33" s="452"/>
      <c r="J33" s="452"/>
      <c r="K33" s="452"/>
      <c r="L33" s="452"/>
      <c r="M33" s="452"/>
      <c r="N33" s="452"/>
      <c r="O33" s="453"/>
      <c r="P33" s="17"/>
      <c r="Q33" s="17"/>
    </row>
    <row r="34" spans="1:21" ht="26.25" customHeight="1" x14ac:dyDescent="0.25">
      <c r="A34" s="277" t="s">
        <v>72</v>
      </c>
      <c r="B34" s="273"/>
      <c r="C34" s="273"/>
      <c r="D34" s="273"/>
      <c r="E34" s="323"/>
      <c r="F34" s="273"/>
      <c r="G34" s="292"/>
      <c r="H34" s="451"/>
      <c r="I34" s="452"/>
      <c r="J34" s="452"/>
      <c r="K34" s="452"/>
      <c r="L34" s="452"/>
      <c r="M34" s="452"/>
      <c r="N34" s="452"/>
      <c r="O34" s="453"/>
      <c r="P34" s="17"/>
      <c r="Q34" s="17"/>
    </row>
    <row r="35" spans="1:21" ht="26.25" customHeight="1" x14ac:dyDescent="0.25">
      <c r="A35" s="293" t="s">
        <v>73</v>
      </c>
      <c r="B35" s="324"/>
      <c r="C35" s="324"/>
      <c r="D35" s="324">
        <v>91100</v>
      </c>
      <c r="E35" s="324"/>
      <c r="F35" s="479"/>
      <c r="G35" s="480"/>
      <c r="H35" s="451"/>
      <c r="I35" s="452"/>
      <c r="J35" s="452"/>
      <c r="K35" s="452"/>
      <c r="L35" s="452"/>
      <c r="M35" s="452"/>
      <c r="N35" s="452"/>
      <c r="O35" s="453"/>
      <c r="P35" s="17"/>
      <c r="Q35" s="17"/>
    </row>
    <row r="36" spans="1:21" ht="26.25" customHeight="1" x14ac:dyDescent="0.25">
      <c r="A36" s="293" t="s">
        <v>74</v>
      </c>
      <c r="B36" s="324"/>
      <c r="C36" s="324"/>
      <c r="D36" s="324">
        <v>91130</v>
      </c>
      <c r="E36" s="324"/>
      <c r="F36" s="479"/>
      <c r="G36" s="480"/>
      <c r="H36" s="451"/>
      <c r="I36" s="452"/>
      <c r="J36" s="452"/>
      <c r="K36" s="452"/>
      <c r="L36" s="452"/>
      <c r="M36" s="452"/>
      <c r="N36" s="452"/>
      <c r="O36" s="453"/>
      <c r="P36" s="17"/>
      <c r="Q36" s="17"/>
    </row>
    <row r="37" spans="1:21" s="18" customFormat="1" ht="26.25" customHeight="1" x14ac:dyDescent="0.25">
      <c r="A37" s="293" t="s">
        <v>75</v>
      </c>
      <c r="B37" s="324"/>
      <c r="C37" s="324"/>
      <c r="D37" s="325">
        <v>91120</v>
      </c>
      <c r="E37" s="326"/>
      <c r="F37" s="479"/>
      <c r="G37" s="480"/>
      <c r="H37" s="451"/>
      <c r="I37" s="452"/>
      <c r="J37" s="452"/>
      <c r="K37" s="452"/>
      <c r="L37" s="452"/>
      <c r="M37" s="452"/>
      <c r="N37" s="452"/>
      <c r="O37" s="453"/>
      <c r="P37" s="17"/>
      <c r="Q37" s="17"/>
      <c r="R37"/>
      <c r="S37"/>
      <c r="T37"/>
      <c r="U37"/>
    </row>
    <row r="38" spans="1:21" ht="26.25" customHeight="1" x14ac:dyDescent="0.25">
      <c r="A38" s="293" t="s">
        <v>237</v>
      </c>
      <c r="B38" s="324"/>
      <c r="C38" s="324"/>
      <c r="D38" s="324"/>
      <c r="E38" s="324"/>
      <c r="F38" s="479"/>
      <c r="G38" s="480"/>
      <c r="H38" s="451"/>
      <c r="I38" s="452"/>
      <c r="J38" s="452"/>
      <c r="K38" s="452"/>
      <c r="L38" s="452"/>
      <c r="M38" s="452"/>
      <c r="N38" s="452"/>
      <c r="O38" s="453"/>
      <c r="P38" s="17"/>
      <c r="Q38" s="17"/>
    </row>
    <row r="39" spans="1:21" ht="26.25" customHeight="1" thickBot="1" x14ac:dyDescent="0.3">
      <c r="A39" s="293" t="s">
        <v>238</v>
      </c>
      <c r="B39" s="324"/>
      <c r="C39" s="324"/>
      <c r="D39" s="325"/>
      <c r="E39" s="326"/>
      <c r="F39" s="479"/>
      <c r="G39" s="480"/>
      <c r="H39" s="451"/>
      <c r="I39" s="452"/>
      <c r="J39" s="452"/>
      <c r="K39" s="452"/>
      <c r="L39" s="452"/>
      <c r="M39" s="452"/>
      <c r="N39" s="452"/>
      <c r="O39" s="453"/>
      <c r="P39" s="17"/>
      <c r="Q39" s="17"/>
    </row>
    <row r="40" spans="1:21" ht="42" customHeight="1" thickBot="1" x14ac:dyDescent="0.3">
      <c r="A40" s="294" t="s">
        <v>76</v>
      </c>
      <c r="B40" s="295"/>
      <c r="C40" s="295"/>
      <c r="D40" s="296"/>
      <c r="E40" s="297"/>
      <c r="F40" s="481">
        <f>SUM(F35:G39)</f>
        <v>0</v>
      </c>
      <c r="G40" s="482"/>
      <c r="H40" s="285"/>
      <c r="I40" s="14"/>
      <c r="J40" s="8"/>
      <c r="K40" s="8"/>
      <c r="L40" s="8"/>
      <c r="M40" s="456" t="s">
        <v>239</v>
      </c>
      <c r="N40" s="457"/>
      <c r="O40" s="458"/>
      <c r="P40" s="17"/>
      <c r="Q40" s="17"/>
    </row>
    <row r="41" spans="1:21" ht="26.25" customHeight="1" x14ac:dyDescent="0.25">
      <c r="A41" s="459" t="s">
        <v>77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1"/>
      <c r="P41" s="274"/>
      <c r="Q41" s="274"/>
      <c r="R41" s="18"/>
      <c r="S41" s="18"/>
      <c r="T41" s="18"/>
    </row>
    <row r="42" spans="1:21" ht="18" x14ac:dyDescent="0.25">
      <c r="A42" s="462"/>
      <c r="B42" s="463"/>
      <c r="C42" s="463"/>
      <c r="D42" s="464"/>
      <c r="E42" s="468"/>
      <c r="F42" s="463"/>
      <c r="G42" s="463"/>
      <c r="H42" s="463"/>
      <c r="I42" s="463"/>
      <c r="J42" s="463"/>
      <c r="K42" s="463"/>
      <c r="L42" s="463"/>
      <c r="M42" s="463"/>
      <c r="N42" s="463"/>
      <c r="O42" s="469"/>
      <c r="P42" s="17"/>
      <c r="Q42" s="17"/>
    </row>
    <row r="43" spans="1:21" ht="46.5" customHeight="1" thickBot="1" x14ac:dyDescent="0.3">
      <c r="A43" s="465"/>
      <c r="B43" s="466"/>
      <c r="C43" s="466"/>
      <c r="D43" s="467"/>
      <c r="E43" s="470"/>
      <c r="F43" s="466"/>
      <c r="G43" s="466"/>
      <c r="H43" s="466"/>
      <c r="I43" s="466"/>
      <c r="J43" s="466"/>
      <c r="K43" s="466"/>
      <c r="L43" s="466"/>
      <c r="M43" s="466"/>
      <c r="N43" s="466"/>
      <c r="O43" s="471"/>
      <c r="P43" s="17"/>
      <c r="Q43" s="17"/>
    </row>
    <row r="44" spans="1:21" ht="39.75" customHeight="1" thickBot="1" x14ac:dyDescent="0.3">
      <c r="A44" s="472" t="s">
        <v>78</v>
      </c>
      <c r="B44" s="473"/>
      <c r="C44" s="473"/>
      <c r="D44" s="474"/>
      <c r="E44" s="475" t="s">
        <v>161</v>
      </c>
      <c r="F44" s="476"/>
      <c r="G44" s="476"/>
      <c r="H44" s="476"/>
      <c r="I44" s="476"/>
      <c r="J44" s="477" t="s">
        <v>162</v>
      </c>
      <c r="K44" s="477"/>
      <c r="L44" s="477"/>
      <c r="M44" s="477"/>
      <c r="N44" s="477"/>
      <c r="O44" s="478"/>
      <c r="P44" s="17"/>
      <c r="Q44" s="436" t="s">
        <v>278</v>
      </c>
      <c r="R44" s="437"/>
      <c r="S44" s="437"/>
      <c r="T44" s="438"/>
    </row>
    <row r="45" spans="1:21" ht="46.5" customHeight="1" x14ac:dyDescent="0.25">
      <c r="A45" s="4"/>
      <c r="B45" s="4"/>
      <c r="C45" s="4"/>
      <c r="D45" s="4"/>
      <c r="E45" s="4"/>
      <c r="F45" s="4"/>
      <c r="G45" s="27"/>
      <c r="H45" s="22"/>
      <c r="I45" s="4"/>
      <c r="J45" s="4"/>
      <c r="K45" s="4"/>
      <c r="L45" s="4"/>
      <c r="M45" s="4"/>
      <c r="N45" s="4"/>
      <c r="O45" s="4"/>
      <c r="P45" s="17"/>
      <c r="Q45" s="17"/>
    </row>
    <row r="46" spans="1:21" ht="18" x14ac:dyDescent="0.25">
      <c r="A46" s="4"/>
      <c r="B46" s="4"/>
      <c r="C46" s="4"/>
      <c r="D46" s="4"/>
      <c r="E46" s="4"/>
      <c r="F46" s="4"/>
      <c r="G46" s="27"/>
      <c r="H46" s="22"/>
      <c r="I46" s="4"/>
      <c r="J46" s="4"/>
      <c r="K46" s="4"/>
      <c r="L46" s="4"/>
      <c r="M46" s="4"/>
      <c r="N46" s="4"/>
      <c r="O46" s="4"/>
      <c r="P46" s="17"/>
      <c r="Q46" s="17"/>
    </row>
    <row r="47" spans="1:21" ht="18" x14ac:dyDescent="0.25">
      <c r="A47" s="4"/>
      <c r="B47" s="4"/>
      <c r="C47" s="4"/>
      <c r="D47" s="4"/>
      <c r="E47" s="4"/>
      <c r="F47" s="4"/>
      <c r="G47" s="27"/>
      <c r="H47" s="22"/>
      <c r="I47" s="4"/>
      <c r="J47" s="4"/>
      <c r="K47" s="4"/>
      <c r="L47" s="4"/>
      <c r="M47" s="4"/>
      <c r="N47" s="4"/>
      <c r="O47" s="4"/>
      <c r="P47" s="17"/>
      <c r="Q47" s="17"/>
    </row>
    <row r="48" spans="1:21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  <row r="1002" spans="15:15" x14ac:dyDescent="0.25">
      <c r="O1002" s="1"/>
    </row>
    <row r="1003" spans="15:15" x14ac:dyDescent="0.25">
      <c r="O1003" s="1"/>
    </row>
    <row r="1004" spans="15:15" x14ac:dyDescent="0.25">
      <c r="O1004" s="1"/>
    </row>
    <row r="1005" spans="15:15" x14ac:dyDescent="0.25">
      <c r="O1005" s="1"/>
    </row>
    <row r="1006" spans="15:15" x14ac:dyDescent="0.25">
      <c r="O1006" s="1"/>
    </row>
    <row r="1007" spans="15:15" x14ac:dyDescent="0.25">
      <c r="O1007" s="1"/>
    </row>
    <row r="1008" spans="15:15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</sheetData>
  <protectedRanges>
    <protectedRange sqref="N4:O4 A5:A6 H6:N6 L4 A4:J4 C5:G6 N8:O8 L8 C8:J8 I9:O9 H5:O5 A8:A9" name="Range1"/>
    <protectedRange sqref="X14:Y14" name="Range1_2"/>
    <protectedRange sqref="A24:G29 A42:O43" name="Range4_2"/>
    <protectedRange sqref="O22:O23" name="Range3_2"/>
    <protectedRange sqref="A7 C7:D7 F7:M7" name="Range1_1"/>
  </protectedRanges>
  <mergeCells count="74">
    <mergeCell ref="J14:O14"/>
    <mergeCell ref="Q9:T10"/>
    <mergeCell ref="H7:I7"/>
    <mergeCell ref="A1:K1"/>
    <mergeCell ref="A2:K2"/>
    <mergeCell ref="C10:E10"/>
    <mergeCell ref="J5:O5"/>
    <mergeCell ref="B4:G4"/>
    <mergeCell ref="J4:O4"/>
    <mergeCell ref="H6:O6"/>
    <mergeCell ref="B5:G5"/>
    <mergeCell ref="B6:G6"/>
    <mergeCell ref="B8:G8"/>
    <mergeCell ref="J9:O9"/>
    <mergeCell ref="D7:E7"/>
    <mergeCell ref="X4:AA4"/>
    <mergeCell ref="X5:AA5"/>
    <mergeCell ref="X6:AA6"/>
    <mergeCell ref="X7:AA7"/>
    <mergeCell ref="X15:Y15"/>
    <mergeCell ref="X8:AA8"/>
    <mergeCell ref="X10:Y10"/>
    <mergeCell ref="X12:Y12"/>
    <mergeCell ref="X13:Y13"/>
    <mergeCell ref="X14:Y14"/>
    <mergeCell ref="B16:F16"/>
    <mergeCell ref="B17:F17"/>
    <mergeCell ref="F35:G35"/>
    <mergeCell ref="F24:G24"/>
    <mergeCell ref="A18:B19"/>
    <mergeCell ref="A23:B23"/>
    <mergeCell ref="X16:Y17"/>
    <mergeCell ref="Q16:U17"/>
    <mergeCell ref="H16:N16"/>
    <mergeCell ref="H17:N17"/>
    <mergeCell ref="H18:N19"/>
    <mergeCell ref="O18:O19"/>
    <mergeCell ref="J44:O44"/>
    <mergeCell ref="A26:B26"/>
    <mergeCell ref="F36:G36"/>
    <mergeCell ref="F37:G37"/>
    <mergeCell ref="F38:G38"/>
    <mergeCell ref="F39:G39"/>
    <mergeCell ref="F40:G40"/>
    <mergeCell ref="B15:O15"/>
    <mergeCell ref="B13:F13"/>
    <mergeCell ref="J13:L13"/>
    <mergeCell ref="Q44:T44"/>
    <mergeCell ref="B21:G21"/>
    <mergeCell ref="A22:B22"/>
    <mergeCell ref="H22:O24"/>
    <mergeCell ref="Q22:T22"/>
    <mergeCell ref="H25:O39"/>
    <mergeCell ref="D30:E30"/>
    <mergeCell ref="M40:O40"/>
    <mergeCell ref="A41:O41"/>
    <mergeCell ref="A42:D43"/>
    <mergeCell ref="E42:O43"/>
    <mergeCell ref="A44:D44"/>
    <mergeCell ref="E44:I44"/>
    <mergeCell ref="M13:O13"/>
    <mergeCell ref="F30:G30"/>
    <mergeCell ref="I8:O8"/>
    <mergeCell ref="I10:O10"/>
    <mergeCell ref="F28:G28"/>
    <mergeCell ref="F29:G29"/>
    <mergeCell ref="B14:F14"/>
    <mergeCell ref="A24:B24"/>
    <mergeCell ref="A25:B25"/>
    <mergeCell ref="F25:G25"/>
    <mergeCell ref="C18:G19"/>
    <mergeCell ref="A27:B27"/>
    <mergeCell ref="F27:G27"/>
    <mergeCell ref="F26:G26"/>
  </mergeCells>
  <pageMargins left="0.45" right="0.45" top="0.75" bottom="0.5" header="0" footer="0"/>
  <pageSetup scale="55" orientation="portrait" r:id="rId1"/>
  <headerFooter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F7A4-1BB3-4A8D-B932-2004608B6FAA}">
  <sheetPr>
    <tabColor theme="7" tint="0.39997558519241921"/>
    <pageSetUpPr fitToPage="1"/>
  </sheetPr>
  <dimension ref="A1:S64"/>
  <sheetViews>
    <sheetView zoomScale="76" zoomScaleNormal="76" workbookViewId="0">
      <selection activeCell="K53" sqref="K53:M53"/>
    </sheetView>
  </sheetViews>
  <sheetFormatPr defaultColWidth="13.28515625" defaultRowHeight="18.75" x14ac:dyDescent="0.3"/>
  <cols>
    <col min="1" max="1" width="16.85546875" style="4" customWidth="1"/>
    <col min="2" max="2" width="11.42578125" style="107" bestFit="1" customWidth="1"/>
    <col min="3" max="3" width="6" style="4" customWidth="1"/>
    <col min="4" max="4" width="6.28515625" style="4" customWidth="1"/>
    <col min="5" max="5" width="2" style="4" customWidth="1"/>
    <col min="6" max="6" width="26.5703125" style="4" customWidth="1"/>
    <col min="7" max="7" width="14.42578125" style="27" customWidth="1"/>
    <col min="8" max="8" width="13.140625" style="22" customWidth="1"/>
    <col min="9" max="9" width="17.140625" style="4" customWidth="1"/>
    <col min="10" max="10" width="2.85546875" style="4" customWidth="1"/>
    <col min="11" max="11" width="68.5703125" style="4" customWidth="1"/>
    <col min="12" max="12" width="6.5703125" style="4" hidden="1" customWidth="1"/>
    <col min="13" max="13" width="11.28515625" style="4" customWidth="1"/>
    <col min="14" max="14" width="8.140625" style="4" customWidth="1"/>
    <col min="15" max="15" width="7.28515625" style="4" customWidth="1"/>
    <col min="16" max="16" width="2.5703125" style="3" customWidth="1"/>
    <col min="17" max="17" width="3.42578125" style="3" customWidth="1"/>
    <col min="18" max="18" width="13.28515625" style="3"/>
  </cols>
  <sheetData>
    <row r="1" spans="1:19" ht="22.5" customHeight="1" x14ac:dyDescent="0.3">
      <c r="A1" s="125" t="s">
        <v>109</v>
      </c>
      <c r="B1" s="381"/>
      <c r="C1" s="32"/>
      <c r="D1" s="32"/>
      <c r="E1" s="32"/>
      <c r="F1" s="32"/>
      <c r="G1" s="32"/>
      <c r="H1" s="32"/>
      <c r="I1" s="32"/>
      <c r="J1" s="32"/>
      <c r="K1" s="32"/>
      <c r="L1" s="32"/>
      <c r="M1" s="36"/>
      <c r="N1" s="36"/>
      <c r="O1" s="36"/>
    </row>
    <row r="2" spans="1:19" x14ac:dyDescent="0.3">
      <c r="A2" s="133" t="s">
        <v>79</v>
      </c>
      <c r="B2" s="383"/>
      <c r="C2" s="134"/>
      <c r="D2" s="134"/>
      <c r="E2" s="134"/>
      <c r="F2" s="134"/>
      <c r="G2" s="135"/>
      <c r="H2" s="136"/>
      <c r="I2" s="137"/>
      <c r="M2" s="377"/>
    </row>
    <row r="3" spans="1:19" x14ac:dyDescent="0.3">
      <c r="A3" s="97" t="s">
        <v>8</v>
      </c>
      <c r="B3" s="538" t="s">
        <v>9</v>
      </c>
      <c r="C3" s="539"/>
      <c r="D3" s="539"/>
      <c r="E3" s="539"/>
      <c r="F3" s="540"/>
      <c r="G3" s="141"/>
      <c r="H3" s="142" t="s">
        <v>10</v>
      </c>
      <c r="I3" s="97"/>
      <c r="K3" s="103"/>
      <c r="M3" s="378"/>
    </row>
    <row r="4" spans="1:19" x14ac:dyDescent="0.3">
      <c r="A4" s="98" t="s">
        <v>11</v>
      </c>
      <c r="B4" s="145" t="s">
        <v>12</v>
      </c>
      <c r="C4" s="541" t="s">
        <v>13</v>
      </c>
      <c r="D4" s="454"/>
      <c r="E4" s="454"/>
      <c r="F4" s="455"/>
      <c r="G4" s="143" t="s">
        <v>14</v>
      </c>
      <c r="H4" s="144" t="s">
        <v>15</v>
      </c>
      <c r="I4" s="98" t="s">
        <v>16</v>
      </c>
      <c r="J4" s="36"/>
      <c r="K4" s="36"/>
      <c r="L4" s="36"/>
      <c r="M4" s="36"/>
      <c r="N4" s="36"/>
      <c r="O4" s="36"/>
    </row>
    <row r="5" spans="1:19" x14ac:dyDescent="0.3">
      <c r="A5" s="47">
        <v>44896</v>
      </c>
      <c r="B5" s="384" t="s">
        <v>296</v>
      </c>
      <c r="C5" s="545" t="s">
        <v>298</v>
      </c>
      <c r="D5" s="546"/>
      <c r="E5" s="546"/>
      <c r="F5" s="547"/>
      <c r="G5" s="132">
        <v>73</v>
      </c>
      <c r="H5" s="24">
        <v>0.65500000000000003</v>
      </c>
      <c r="I5" s="138">
        <f t="shared" ref="I5:I15" si="0">ROUND($G5*$H$5,2)</f>
        <v>47.82</v>
      </c>
      <c r="J5" s="104"/>
      <c r="K5" s="364" t="s">
        <v>288</v>
      </c>
      <c r="L5" s="374"/>
      <c r="M5" s="105"/>
      <c r="N5" s="105"/>
      <c r="O5" s="379"/>
    </row>
    <row r="6" spans="1:19" x14ac:dyDescent="0.3">
      <c r="A6" s="47">
        <v>44900</v>
      </c>
      <c r="B6" s="384" t="s">
        <v>297</v>
      </c>
      <c r="C6" s="545" t="s">
        <v>299</v>
      </c>
      <c r="D6" s="546"/>
      <c r="E6" s="546"/>
      <c r="F6" s="547"/>
      <c r="G6" s="132">
        <v>73</v>
      </c>
      <c r="H6" s="25"/>
      <c r="I6" s="138">
        <f t="shared" si="0"/>
        <v>47.82</v>
      </c>
      <c r="J6" s="104"/>
      <c r="K6" s="365" t="s">
        <v>289</v>
      </c>
      <c r="L6" s="375"/>
      <c r="M6" s="105"/>
      <c r="N6" s="105"/>
      <c r="O6" s="379"/>
    </row>
    <row r="7" spans="1:19" x14ac:dyDescent="0.3">
      <c r="A7" s="99"/>
      <c r="B7" s="385"/>
      <c r="C7" s="545"/>
      <c r="D7" s="546"/>
      <c r="E7" s="546"/>
      <c r="F7" s="547"/>
      <c r="G7" s="101"/>
      <c r="H7" s="25"/>
      <c r="I7" s="138">
        <f t="shared" si="0"/>
        <v>0</v>
      </c>
      <c r="J7" s="104"/>
      <c r="K7" s="366" t="s">
        <v>290</v>
      </c>
      <c r="L7" s="376"/>
      <c r="M7" s="105"/>
      <c r="N7" s="105"/>
      <c r="O7" s="379"/>
    </row>
    <row r="8" spans="1:19" x14ac:dyDescent="0.3">
      <c r="A8" s="99"/>
      <c r="B8" s="385"/>
      <c r="C8" s="545"/>
      <c r="D8" s="546"/>
      <c r="E8" s="546"/>
      <c r="F8" s="547"/>
      <c r="G8" s="101"/>
      <c r="H8" s="25"/>
      <c r="I8" s="138">
        <f t="shared" si="0"/>
        <v>0</v>
      </c>
      <c r="J8" s="92"/>
      <c r="K8" s="105"/>
      <c r="L8" s="105"/>
      <c r="M8" s="105"/>
      <c r="N8" s="105"/>
      <c r="O8" s="379"/>
    </row>
    <row r="9" spans="1:19" x14ac:dyDescent="0.3">
      <c r="A9" s="99"/>
      <c r="B9" s="385"/>
      <c r="C9" s="545"/>
      <c r="D9" s="546"/>
      <c r="E9" s="546"/>
      <c r="F9" s="547"/>
      <c r="G9" s="101"/>
      <c r="H9" s="25"/>
      <c r="I9" s="138">
        <f t="shared" si="0"/>
        <v>0</v>
      </c>
      <c r="J9" s="105"/>
      <c r="K9" s="105"/>
      <c r="L9" s="105"/>
      <c r="M9" s="105"/>
      <c r="N9" s="105"/>
      <c r="O9" s="379"/>
    </row>
    <row r="10" spans="1:19" x14ac:dyDescent="0.3">
      <c r="A10" s="99"/>
      <c r="B10" s="385"/>
      <c r="C10" s="545"/>
      <c r="D10" s="546"/>
      <c r="E10" s="546"/>
      <c r="F10" s="547"/>
      <c r="G10" s="101"/>
      <c r="H10" s="25"/>
      <c r="I10" s="138">
        <f t="shared" si="0"/>
        <v>0</v>
      </c>
      <c r="J10" s="105"/>
      <c r="K10" s="105"/>
      <c r="L10" s="105"/>
      <c r="M10" s="105"/>
      <c r="N10" s="105"/>
      <c r="O10" s="379"/>
    </row>
    <row r="11" spans="1:19" x14ac:dyDescent="0.3">
      <c r="A11" s="99"/>
      <c r="B11" s="385"/>
      <c r="C11" s="545"/>
      <c r="D11" s="546"/>
      <c r="E11" s="546"/>
      <c r="F11" s="547"/>
      <c r="G11" s="101"/>
      <c r="H11" s="25"/>
      <c r="I11" s="138">
        <f t="shared" si="0"/>
        <v>0</v>
      </c>
      <c r="J11" s="105"/>
      <c r="K11" s="105"/>
      <c r="L11" s="105"/>
      <c r="M11" s="105"/>
      <c r="N11" s="105"/>
      <c r="O11" s="379"/>
      <c r="S11" s="380"/>
    </row>
    <row r="12" spans="1:19" x14ac:dyDescent="0.3">
      <c r="A12" s="100"/>
      <c r="B12" s="385"/>
      <c r="C12" s="545"/>
      <c r="D12" s="546"/>
      <c r="E12" s="546"/>
      <c r="F12" s="547"/>
      <c r="G12" s="101"/>
      <c r="H12" s="25"/>
      <c r="I12" s="138">
        <f t="shared" si="0"/>
        <v>0</v>
      </c>
      <c r="J12" s="105"/>
      <c r="K12" s="105"/>
      <c r="L12" s="105"/>
      <c r="M12" s="105"/>
      <c r="N12" s="105"/>
      <c r="O12" s="379"/>
    </row>
    <row r="13" spans="1:19" x14ac:dyDescent="0.3">
      <c r="A13" s="100"/>
      <c r="B13" s="385"/>
      <c r="C13" s="545"/>
      <c r="D13" s="546"/>
      <c r="E13" s="546"/>
      <c r="F13" s="547"/>
      <c r="G13" s="101"/>
      <c r="H13" s="25"/>
      <c r="I13" s="138">
        <f t="shared" si="0"/>
        <v>0</v>
      </c>
      <c r="J13" s="105"/>
      <c r="K13" s="105"/>
      <c r="L13" s="105"/>
      <c r="M13" s="105"/>
      <c r="N13" s="105"/>
      <c r="O13" s="379"/>
    </row>
    <row r="14" spans="1:19" x14ac:dyDescent="0.3">
      <c r="A14" s="100"/>
      <c r="B14" s="385"/>
      <c r="C14" s="545"/>
      <c r="D14" s="546"/>
      <c r="E14" s="546"/>
      <c r="F14" s="547"/>
      <c r="G14" s="101"/>
      <c r="H14" s="25"/>
      <c r="I14" s="138">
        <f t="shared" si="0"/>
        <v>0</v>
      </c>
      <c r="J14" s="105"/>
      <c r="K14" s="105"/>
      <c r="L14" s="105"/>
      <c r="M14" s="105"/>
      <c r="N14" s="105"/>
      <c r="O14" s="379"/>
    </row>
    <row r="15" spans="1:19" x14ac:dyDescent="0.3">
      <c r="A15" s="99"/>
      <c r="B15" s="385"/>
      <c r="C15" s="545"/>
      <c r="D15" s="546"/>
      <c r="E15" s="546"/>
      <c r="F15" s="547"/>
      <c r="G15" s="101"/>
      <c r="H15" s="25"/>
      <c r="I15" s="138">
        <f t="shared" si="0"/>
        <v>0</v>
      </c>
      <c r="J15" s="92"/>
      <c r="K15" s="105"/>
      <c r="L15" s="105"/>
      <c r="M15" s="105"/>
      <c r="N15" s="105"/>
      <c r="O15" s="379"/>
    </row>
    <row r="16" spans="1:19" ht="22.5" customHeight="1" x14ac:dyDescent="0.3">
      <c r="A16" s="542" t="s">
        <v>107</v>
      </c>
      <c r="B16" s="543"/>
      <c r="C16" s="543"/>
      <c r="D16" s="543"/>
      <c r="E16" s="543"/>
      <c r="F16" s="544"/>
      <c r="G16" s="139">
        <f>SUM(G5:G15)</f>
        <v>146</v>
      </c>
      <c r="H16" s="102"/>
      <c r="I16" s="140">
        <f>SUM(I5:I15)</f>
        <v>95.64</v>
      </c>
      <c r="J16" s="96"/>
      <c r="K16" s="96"/>
      <c r="L16" s="96"/>
      <c r="M16" s="96"/>
      <c r="N16" s="96"/>
      <c r="O16" s="96"/>
    </row>
    <row r="17" spans="1:15" ht="6.75" customHeight="1" x14ac:dyDescent="0.3">
      <c r="A17" s="93"/>
      <c r="B17" s="382"/>
      <c r="C17" s="93"/>
      <c r="D17" s="93"/>
      <c r="E17" s="93"/>
      <c r="F17" s="93"/>
      <c r="G17" s="94"/>
      <c r="H17" s="95"/>
      <c r="I17" s="94"/>
      <c r="J17" s="96"/>
      <c r="K17" s="96"/>
      <c r="L17" s="96"/>
      <c r="M17" s="96"/>
      <c r="N17" s="96"/>
      <c r="O17" s="96"/>
    </row>
    <row r="18" spans="1:15" ht="17.25" customHeight="1" thickBot="1" x14ac:dyDescent="0.35">
      <c r="A18" s="93"/>
      <c r="B18" s="382"/>
      <c r="C18" s="93"/>
      <c r="D18" s="93"/>
      <c r="E18" s="93"/>
      <c r="F18" s="93"/>
      <c r="G18" s="94"/>
      <c r="H18" s="95"/>
      <c r="I18" s="94"/>
      <c r="J18" s="96"/>
      <c r="K18" s="96"/>
      <c r="L18" s="96"/>
      <c r="M18" s="96"/>
      <c r="N18" s="96"/>
      <c r="O18" s="96"/>
    </row>
    <row r="19" spans="1:15" ht="27" customHeight="1" x14ac:dyDescent="0.3">
      <c r="A19" s="349" t="s">
        <v>285</v>
      </c>
      <c r="B19" s="350"/>
      <c r="C19" s="350"/>
      <c r="D19" s="350"/>
      <c r="E19" s="350"/>
      <c r="F19" s="350"/>
      <c r="G19" s="351"/>
      <c r="H19" s="352"/>
      <c r="I19" s="353"/>
      <c r="J19" s="96"/>
      <c r="K19" s="554" t="s">
        <v>302</v>
      </c>
      <c r="L19" s="555"/>
      <c r="M19" s="390"/>
      <c r="N19" s="96"/>
      <c r="O19" s="96"/>
    </row>
    <row r="20" spans="1:15" ht="25.5" customHeight="1" x14ac:dyDescent="0.3">
      <c r="A20" s="354" t="s">
        <v>283</v>
      </c>
      <c r="B20" s="386"/>
      <c r="C20" s="355"/>
      <c r="D20" s="355"/>
      <c r="E20" s="355"/>
      <c r="F20" s="356"/>
      <c r="G20" s="357"/>
      <c r="H20" s="358"/>
      <c r="I20" s="359"/>
      <c r="K20" s="556"/>
      <c r="L20" s="557"/>
      <c r="M20" s="391"/>
    </row>
    <row r="21" spans="1:15" ht="49.5" customHeight="1" x14ac:dyDescent="0.3">
      <c r="A21" s="551" t="s">
        <v>284</v>
      </c>
      <c r="B21" s="552"/>
      <c r="C21" s="552"/>
      <c r="D21" s="552"/>
      <c r="E21" s="552"/>
      <c r="F21" s="552"/>
      <c r="G21" s="552"/>
      <c r="H21" s="552"/>
      <c r="I21" s="553"/>
      <c r="K21" s="556"/>
      <c r="L21" s="557"/>
      <c r="M21" s="391"/>
    </row>
    <row r="22" spans="1:15" ht="19.5" thickBot="1" x14ac:dyDescent="0.35">
      <c r="A22" s="548" t="s">
        <v>280</v>
      </c>
      <c r="B22" s="549"/>
      <c r="C22" s="549"/>
      <c r="D22" s="549"/>
      <c r="E22" s="360" t="s">
        <v>281</v>
      </c>
      <c r="F22" s="549" t="s">
        <v>282</v>
      </c>
      <c r="G22" s="549"/>
      <c r="H22" s="549"/>
      <c r="I22" s="550"/>
      <c r="K22" s="558"/>
      <c r="L22" s="559"/>
      <c r="M22" s="391"/>
    </row>
    <row r="23" spans="1:15" ht="34.5" customHeight="1" thickBot="1" x14ac:dyDescent="0.35">
      <c r="A23" s="369" t="s">
        <v>301</v>
      </c>
      <c r="B23" s="387"/>
      <c r="C23" s="369"/>
      <c r="D23" s="369"/>
      <c r="E23" s="369"/>
      <c r="F23" s="369"/>
      <c r="G23" s="370"/>
      <c r="H23" s="23"/>
      <c r="I23" s="369"/>
      <c r="J23" s="369"/>
      <c r="K23" s="369"/>
      <c r="L23" s="369"/>
    </row>
    <row r="24" spans="1:15" ht="9" customHeight="1" thickBot="1" x14ac:dyDescent="0.35">
      <c r="A24" s="371"/>
      <c r="B24" s="388"/>
      <c r="C24" s="371"/>
      <c r="D24" s="371"/>
      <c r="E24" s="371"/>
      <c r="F24" s="371"/>
      <c r="G24" s="372"/>
      <c r="H24" s="373"/>
      <c r="I24" s="371"/>
      <c r="J24" s="371"/>
      <c r="K24" s="371"/>
      <c r="L24" s="371"/>
    </row>
    <row r="25" spans="1:15" x14ac:dyDescent="0.3">
      <c r="A25" s="361" t="s">
        <v>291</v>
      </c>
    </row>
    <row r="38" spans="1:1" x14ac:dyDescent="0.3">
      <c r="A38" s="361" t="s">
        <v>292</v>
      </c>
    </row>
    <row r="48" spans="1:1" x14ac:dyDescent="0.3">
      <c r="A48" s="361" t="s">
        <v>300</v>
      </c>
    </row>
    <row r="49" spans="1:13" x14ac:dyDescent="0.3">
      <c r="A49" s="125" t="s">
        <v>109</v>
      </c>
      <c r="B49" s="381"/>
      <c r="C49" s="32"/>
      <c r="D49" s="32"/>
      <c r="E49" s="32"/>
      <c r="F49" s="32"/>
      <c r="G49" s="32"/>
      <c r="H49" s="32"/>
      <c r="I49" s="32"/>
    </row>
    <row r="50" spans="1:13" x14ac:dyDescent="0.3">
      <c r="A50" s="133" t="s">
        <v>79</v>
      </c>
      <c r="B50" s="383"/>
      <c r="C50" s="134"/>
      <c r="D50" s="134"/>
      <c r="E50" s="134"/>
      <c r="F50" s="134"/>
      <c r="G50" s="135"/>
      <c r="H50" s="136"/>
      <c r="I50" s="137"/>
    </row>
    <row r="51" spans="1:13" x14ac:dyDescent="0.3">
      <c r="A51" s="97" t="s">
        <v>8</v>
      </c>
      <c r="B51" s="538" t="s">
        <v>9</v>
      </c>
      <c r="C51" s="539"/>
      <c r="D51" s="539"/>
      <c r="E51" s="539"/>
      <c r="F51" s="540"/>
      <c r="G51" s="141"/>
      <c r="H51" s="142" t="s">
        <v>10</v>
      </c>
      <c r="I51" s="97"/>
    </row>
    <row r="52" spans="1:13" x14ac:dyDescent="0.3">
      <c r="A52" s="98" t="s">
        <v>11</v>
      </c>
      <c r="B52" s="145" t="s">
        <v>12</v>
      </c>
      <c r="C52" s="541" t="s">
        <v>13</v>
      </c>
      <c r="D52" s="454"/>
      <c r="E52" s="454"/>
      <c r="F52" s="455"/>
      <c r="G52" s="143" t="s">
        <v>14</v>
      </c>
      <c r="H52" s="144" t="s">
        <v>15</v>
      </c>
      <c r="I52" s="98" t="s">
        <v>16</v>
      </c>
    </row>
    <row r="53" spans="1:13" x14ac:dyDescent="0.3">
      <c r="A53" s="47">
        <v>44896</v>
      </c>
      <c r="B53" s="389" t="s">
        <v>296</v>
      </c>
      <c r="C53" s="560" t="s">
        <v>293</v>
      </c>
      <c r="D53" s="561"/>
      <c r="E53" s="561"/>
      <c r="F53" s="562"/>
      <c r="G53" s="132">
        <v>150</v>
      </c>
      <c r="H53" s="24">
        <v>0.22</v>
      </c>
      <c r="I53" s="138">
        <f>ROUND($G53*$H$53,2)</f>
        <v>33</v>
      </c>
      <c r="K53" s="404" t="s">
        <v>303</v>
      </c>
      <c r="L53" s="405"/>
      <c r="M53" s="406"/>
    </row>
    <row r="54" spans="1:13" x14ac:dyDescent="0.3">
      <c r="A54" s="47">
        <v>44897</v>
      </c>
      <c r="B54" s="389" t="s">
        <v>295</v>
      </c>
      <c r="C54" s="560" t="s">
        <v>294</v>
      </c>
      <c r="D54" s="561"/>
      <c r="E54" s="561"/>
      <c r="F54" s="562"/>
      <c r="G54" s="132">
        <v>150</v>
      </c>
      <c r="H54" s="25"/>
      <c r="I54" s="138">
        <f>ROUND($G54*$H$53,2)</f>
        <v>33</v>
      </c>
    </row>
    <row r="55" spans="1:13" x14ac:dyDescent="0.3">
      <c r="A55" s="99"/>
      <c r="B55" s="389"/>
      <c r="C55" s="560"/>
      <c r="D55" s="561"/>
      <c r="E55" s="561"/>
      <c r="F55" s="562"/>
      <c r="G55" s="101"/>
      <c r="H55" s="25"/>
      <c r="I55" s="138">
        <f t="shared" ref="I55:I63" si="1">ROUND($G55*$H$53,2)</f>
        <v>0</v>
      </c>
    </row>
    <row r="56" spans="1:13" x14ac:dyDescent="0.3">
      <c r="A56" s="99"/>
      <c r="B56" s="389"/>
      <c r="C56" s="560"/>
      <c r="D56" s="561"/>
      <c r="E56" s="561"/>
      <c r="F56" s="562"/>
      <c r="G56" s="101"/>
      <c r="H56" s="25"/>
      <c r="I56" s="138">
        <f t="shared" si="1"/>
        <v>0</v>
      </c>
    </row>
    <row r="57" spans="1:13" x14ac:dyDescent="0.3">
      <c r="A57" s="99"/>
      <c r="B57" s="389"/>
      <c r="C57" s="560"/>
      <c r="D57" s="561"/>
      <c r="E57" s="561"/>
      <c r="F57" s="562"/>
      <c r="G57" s="101"/>
      <c r="H57" s="25"/>
      <c r="I57" s="138">
        <f t="shared" si="1"/>
        <v>0</v>
      </c>
    </row>
    <row r="58" spans="1:13" x14ac:dyDescent="0.3">
      <c r="A58" s="99"/>
      <c r="B58" s="389"/>
      <c r="C58" s="560"/>
      <c r="D58" s="561"/>
      <c r="E58" s="561"/>
      <c r="F58" s="562"/>
      <c r="G58" s="101"/>
      <c r="H58" s="25"/>
      <c r="I58" s="138">
        <f t="shared" si="1"/>
        <v>0</v>
      </c>
    </row>
    <row r="59" spans="1:13" x14ac:dyDescent="0.3">
      <c r="A59" s="99"/>
      <c r="B59" s="389"/>
      <c r="C59" s="560"/>
      <c r="D59" s="561"/>
      <c r="E59" s="561"/>
      <c r="F59" s="562"/>
      <c r="G59" s="101"/>
      <c r="H59" s="25"/>
      <c r="I59" s="138">
        <f t="shared" si="1"/>
        <v>0</v>
      </c>
    </row>
    <row r="60" spans="1:13" x14ac:dyDescent="0.3">
      <c r="A60" s="100"/>
      <c r="B60" s="389"/>
      <c r="C60" s="560"/>
      <c r="D60" s="561"/>
      <c r="E60" s="561"/>
      <c r="F60" s="562"/>
      <c r="G60" s="101"/>
      <c r="H60" s="25"/>
      <c r="I60" s="138">
        <f t="shared" si="1"/>
        <v>0</v>
      </c>
    </row>
    <row r="61" spans="1:13" x14ac:dyDescent="0.3">
      <c r="A61" s="100"/>
      <c r="B61" s="389"/>
      <c r="C61" s="560"/>
      <c r="D61" s="561"/>
      <c r="E61" s="561"/>
      <c r="F61" s="562"/>
      <c r="G61" s="101"/>
      <c r="H61" s="25"/>
      <c r="I61" s="138">
        <f t="shared" si="1"/>
        <v>0</v>
      </c>
    </row>
    <row r="62" spans="1:13" x14ac:dyDescent="0.3">
      <c r="A62" s="100"/>
      <c r="B62" s="389"/>
      <c r="C62" s="560"/>
      <c r="D62" s="561"/>
      <c r="E62" s="561"/>
      <c r="F62" s="562"/>
      <c r="G62" s="101"/>
      <c r="H62" s="25"/>
      <c r="I62" s="138">
        <f t="shared" si="1"/>
        <v>0</v>
      </c>
    </row>
    <row r="63" spans="1:13" x14ac:dyDescent="0.3">
      <c r="A63" s="99"/>
      <c r="B63" s="389"/>
      <c r="C63" s="560"/>
      <c r="D63" s="561"/>
      <c r="E63" s="561"/>
      <c r="F63" s="562"/>
      <c r="G63" s="101"/>
      <c r="H63" s="25"/>
      <c r="I63" s="138">
        <f t="shared" si="1"/>
        <v>0</v>
      </c>
    </row>
    <row r="64" spans="1:13" ht="31.5" customHeight="1" x14ac:dyDescent="0.3">
      <c r="A64" s="542" t="s">
        <v>107</v>
      </c>
      <c r="B64" s="543"/>
      <c r="C64" s="543"/>
      <c r="D64" s="543"/>
      <c r="E64" s="543"/>
      <c r="F64" s="544"/>
      <c r="G64" s="367">
        <f>SUM(G53:G63)</f>
        <v>300</v>
      </c>
      <c r="H64" s="102"/>
      <c r="I64" s="368">
        <f>SUM(I53:I63)</f>
        <v>66</v>
      </c>
    </row>
  </sheetData>
  <protectedRanges>
    <protectedRange sqref="A7:G7 H6:H7 M5:N7 J5:J7 J8:N15 A8:H15 A55:G55 H54:H55 A56:H63" name="Range2"/>
    <protectedRange sqref="A5:G6 A53:G54" name="Range2_1"/>
    <protectedRange sqref="A21:B21 A22 A20 C20:E21" name="Range2_4"/>
    <protectedRange sqref="L6:L7 K7" name="Range2_5"/>
  </protectedRanges>
  <mergeCells count="33">
    <mergeCell ref="A64:F64"/>
    <mergeCell ref="C53:F53"/>
    <mergeCell ref="C54:F54"/>
    <mergeCell ref="C61:F61"/>
    <mergeCell ref="C62:F62"/>
    <mergeCell ref="A22:D22"/>
    <mergeCell ref="F22:I22"/>
    <mergeCell ref="A21:I21"/>
    <mergeCell ref="K19:L22"/>
    <mergeCell ref="C63:F63"/>
    <mergeCell ref="K53:M53"/>
    <mergeCell ref="C58:F58"/>
    <mergeCell ref="C59:F59"/>
    <mergeCell ref="C60:F60"/>
    <mergeCell ref="B51:F51"/>
    <mergeCell ref="C52:F52"/>
    <mergeCell ref="C55:F55"/>
    <mergeCell ref="C56:F56"/>
    <mergeCell ref="C57:F57"/>
    <mergeCell ref="B3:F3"/>
    <mergeCell ref="C4:F4"/>
    <mergeCell ref="A16:F16"/>
    <mergeCell ref="C7:F7"/>
    <mergeCell ref="C8:F8"/>
    <mergeCell ref="C9:F9"/>
    <mergeCell ref="C10:F10"/>
    <mergeCell ref="C11:F11"/>
    <mergeCell ref="C12:F12"/>
    <mergeCell ref="C13:F13"/>
    <mergeCell ref="C14:F14"/>
    <mergeCell ref="C5:F5"/>
    <mergeCell ref="C6:F6"/>
    <mergeCell ref="C15:F15"/>
  </mergeCells>
  <hyperlinks>
    <hyperlink ref="A22" r:id="rId1" xr:uid="{C799BB49-C6BF-495D-BFA0-05CC953174EF}"/>
  </hyperlinks>
  <pageMargins left="0.7" right="0.7" top="0.75" bottom="0.75" header="0" footer="0"/>
  <pageSetup scale="79" orientation="portrait" r:id="rId2"/>
  <headerFooter>
    <oddFooter>&amp;R&amp;D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6A-B830-4721-84FB-FB6BFD7288A9}">
  <sheetPr>
    <tabColor theme="7" tint="0.39997558519241921"/>
    <pageSetUpPr fitToPage="1"/>
  </sheetPr>
  <dimension ref="A1:O89"/>
  <sheetViews>
    <sheetView workbookViewId="0">
      <selection activeCell="K6" sqref="K6:N6"/>
    </sheetView>
  </sheetViews>
  <sheetFormatPr defaultRowHeight="15" x14ac:dyDescent="0.25"/>
  <cols>
    <col min="1" max="1" width="17.28515625" customWidth="1"/>
    <col min="7" max="7" width="19.42578125" customWidth="1"/>
    <col min="8" max="8" width="16.42578125" customWidth="1"/>
    <col min="9" max="9" width="1.42578125" customWidth="1"/>
    <col min="10" max="10" width="28.85546875" bestFit="1" customWidth="1"/>
  </cols>
  <sheetData>
    <row r="1" spans="1:15" ht="18.75" x14ac:dyDescent="0.3">
      <c r="A1" s="126" t="s">
        <v>110</v>
      </c>
    </row>
    <row r="2" spans="1:15" ht="18" customHeight="1" x14ac:dyDescent="0.25">
      <c r="A2" s="567" t="s">
        <v>56</v>
      </c>
      <c r="B2" s="567"/>
      <c r="C2" s="567"/>
      <c r="D2" s="567"/>
      <c r="E2" s="567"/>
      <c r="F2" s="567"/>
      <c r="G2" s="567"/>
      <c r="H2" s="567"/>
      <c r="I2" s="147"/>
      <c r="J2" s="147"/>
      <c r="K2" s="147"/>
      <c r="L2" s="147"/>
      <c r="M2" s="147"/>
      <c r="N2" s="147"/>
      <c r="O2" s="147"/>
    </row>
    <row r="3" spans="1:15" ht="18.75" x14ac:dyDescent="0.25">
      <c r="A3" s="569" t="s">
        <v>57</v>
      </c>
      <c r="B3" s="569"/>
      <c r="C3" s="569"/>
      <c r="D3" s="569"/>
      <c r="E3" s="569"/>
      <c r="F3" s="569"/>
      <c r="G3" s="569"/>
      <c r="H3" s="569"/>
      <c r="I3" s="570"/>
      <c r="J3" s="570"/>
      <c r="K3" s="570"/>
      <c r="L3" s="570"/>
      <c r="M3" s="570"/>
      <c r="N3" s="570"/>
      <c r="O3" s="570"/>
    </row>
    <row r="4" spans="1:15" ht="39.75" customHeight="1" x14ac:dyDescent="0.25">
      <c r="A4" s="145" t="s">
        <v>11</v>
      </c>
      <c r="B4" s="571" t="s">
        <v>80</v>
      </c>
      <c r="C4" s="571"/>
      <c r="D4" s="571"/>
      <c r="E4" s="571"/>
      <c r="F4" s="571"/>
      <c r="G4" s="571"/>
      <c r="H4" s="145" t="s">
        <v>59</v>
      </c>
      <c r="I4" s="572"/>
      <c r="J4" s="572"/>
      <c r="K4" s="403"/>
      <c r="L4" s="403"/>
      <c r="M4" s="403"/>
      <c r="N4" s="403"/>
      <c r="O4" s="107"/>
    </row>
    <row r="5" spans="1:15" ht="18" x14ac:dyDescent="0.25">
      <c r="A5" s="127">
        <v>44896</v>
      </c>
      <c r="B5" s="568" t="s">
        <v>83</v>
      </c>
      <c r="C5" s="568"/>
      <c r="D5" s="568"/>
      <c r="E5" s="568"/>
      <c r="F5" s="568"/>
      <c r="G5" s="568"/>
      <c r="H5" s="362">
        <v>175</v>
      </c>
      <c r="I5" s="564"/>
      <c r="J5" s="564"/>
      <c r="K5" s="563"/>
      <c r="L5" s="563"/>
      <c r="M5" s="563"/>
      <c r="N5" s="563"/>
      <c r="O5" s="109"/>
    </row>
    <row r="6" spans="1:15" ht="18" x14ac:dyDescent="0.25">
      <c r="A6" s="127">
        <v>44897</v>
      </c>
      <c r="B6" s="568" t="s">
        <v>83</v>
      </c>
      <c r="C6" s="568"/>
      <c r="D6" s="568"/>
      <c r="E6" s="568"/>
      <c r="F6" s="568"/>
      <c r="G6" s="568"/>
      <c r="H6" s="362">
        <v>175</v>
      </c>
      <c r="I6" s="564"/>
      <c r="J6" s="564"/>
      <c r="K6" s="563"/>
      <c r="L6" s="563"/>
      <c r="M6" s="563"/>
      <c r="N6" s="563"/>
      <c r="O6" s="109"/>
    </row>
    <row r="7" spans="1:15" ht="18" x14ac:dyDescent="0.25">
      <c r="A7" s="127">
        <v>44898</v>
      </c>
      <c r="B7" s="568" t="s">
        <v>83</v>
      </c>
      <c r="C7" s="568"/>
      <c r="D7" s="568"/>
      <c r="E7" s="568"/>
      <c r="F7" s="568"/>
      <c r="G7" s="568"/>
      <c r="H7" s="362">
        <v>175</v>
      </c>
      <c r="I7" s="564"/>
      <c r="J7" s="564"/>
      <c r="K7" s="563"/>
      <c r="L7" s="563"/>
      <c r="M7" s="563"/>
      <c r="N7" s="563"/>
      <c r="O7" s="109"/>
    </row>
    <row r="8" spans="1:15" ht="18" x14ac:dyDescent="0.25">
      <c r="A8" s="127">
        <v>44899</v>
      </c>
      <c r="B8" s="568" t="s">
        <v>83</v>
      </c>
      <c r="C8" s="568"/>
      <c r="D8" s="568"/>
      <c r="E8" s="568"/>
      <c r="F8" s="568"/>
      <c r="G8" s="568"/>
      <c r="H8" s="362">
        <v>175</v>
      </c>
      <c r="I8" s="564"/>
      <c r="J8" s="564"/>
      <c r="K8" s="563"/>
      <c r="L8" s="563"/>
      <c r="M8" s="563"/>
      <c r="N8" s="563"/>
      <c r="O8" s="109"/>
    </row>
    <row r="9" spans="1:15" ht="18" x14ac:dyDescent="0.25">
      <c r="A9" s="127"/>
      <c r="B9" s="568" t="s">
        <v>84</v>
      </c>
      <c r="C9" s="568"/>
      <c r="D9" s="568"/>
      <c r="E9" s="568"/>
      <c r="F9" s="568"/>
      <c r="G9" s="568"/>
      <c r="H9" s="362">
        <v>250</v>
      </c>
      <c r="I9" s="564"/>
      <c r="J9" s="564"/>
      <c r="K9" s="563"/>
      <c r="L9" s="563"/>
      <c r="M9" s="563"/>
      <c r="N9" s="563"/>
      <c r="O9" s="109"/>
    </row>
    <row r="10" spans="1:15" ht="18" x14ac:dyDescent="0.25">
      <c r="A10" s="127"/>
      <c r="B10" s="573" t="s">
        <v>117</v>
      </c>
      <c r="C10" s="573"/>
      <c r="D10" s="573"/>
      <c r="E10" s="573"/>
      <c r="F10" s="573"/>
      <c r="G10" s="573"/>
      <c r="H10" s="362">
        <v>333</v>
      </c>
      <c r="I10" s="564"/>
      <c r="J10" s="564"/>
      <c r="K10" s="563"/>
      <c r="L10" s="563"/>
      <c r="M10" s="563"/>
      <c r="N10" s="563"/>
      <c r="O10" s="109"/>
    </row>
    <row r="11" spans="1:15" ht="18" x14ac:dyDescent="0.25">
      <c r="A11" s="111"/>
      <c r="B11" s="566" t="s">
        <v>8</v>
      </c>
      <c r="C11" s="566"/>
      <c r="D11" s="566"/>
      <c r="E11" s="566"/>
      <c r="F11" s="566"/>
      <c r="G11" s="566"/>
      <c r="H11" s="362" t="s">
        <v>8</v>
      </c>
      <c r="I11" s="564"/>
      <c r="J11" s="564"/>
      <c r="K11" s="563"/>
      <c r="L11" s="563"/>
      <c r="M11" s="563"/>
      <c r="N11" s="563"/>
      <c r="O11" s="109"/>
    </row>
    <row r="12" spans="1:15" ht="18" x14ac:dyDescent="0.25">
      <c r="A12" s="111"/>
      <c r="B12" s="566"/>
      <c r="C12" s="566"/>
      <c r="D12" s="566"/>
      <c r="E12" s="566"/>
      <c r="F12" s="566"/>
      <c r="G12" s="566"/>
      <c r="H12" s="362" t="s">
        <v>8</v>
      </c>
      <c r="I12" s="564"/>
      <c r="J12" s="564"/>
      <c r="K12" s="563"/>
      <c r="L12" s="563"/>
      <c r="M12" s="563"/>
      <c r="N12" s="563"/>
      <c r="O12" s="109"/>
    </row>
    <row r="13" spans="1:15" ht="18" x14ac:dyDescent="0.25">
      <c r="A13" s="111"/>
      <c r="B13" s="566"/>
      <c r="C13" s="566"/>
      <c r="D13" s="566"/>
      <c r="E13" s="566"/>
      <c r="F13" s="566"/>
      <c r="G13" s="566"/>
      <c r="H13" s="362"/>
      <c r="I13" s="564"/>
      <c r="J13" s="564"/>
      <c r="K13" s="563"/>
      <c r="L13" s="563"/>
      <c r="M13" s="563"/>
      <c r="N13" s="563"/>
      <c r="O13" s="109"/>
    </row>
    <row r="14" spans="1:15" ht="18" x14ac:dyDescent="0.25">
      <c r="A14" s="111"/>
      <c r="B14" s="566" t="s">
        <v>8</v>
      </c>
      <c r="C14" s="566"/>
      <c r="D14" s="566"/>
      <c r="E14" s="566"/>
      <c r="F14" s="566"/>
      <c r="G14" s="566"/>
      <c r="H14" s="362" t="s">
        <v>8</v>
      </c>
      <c r="I14" s="564"/>
      <c r="J14" s="564"/>
      <c r="K14" s="563"/>
      <c r="L14" s="563"/>
      <c r="M14" s="563"/>
      <c r="N14" s="563"/>
      <c r="O14" s="109"/>
    </row>
    <row r="15" spans="1:15" ht="18" x14ac:dyDescent="0.25">
      <c r="A15" s="111"/>
      <c r="B15" s="566" t="s">
        <v>8</v>
      </c>
      <c r="C15" s="566"/>
      <c r="D15" s="566"/>
      <c r="E15" s="566"/>
      <c r="F15" s="566"/>
      <c r="G15" s="566"/>
      <c r="H15" s="362" t="s">
        <v>8</v>
      </c>
      <c r="I15" s="564"/>
      <c r="J15" s="564"/>
      <c r="K15" s="563"/>
      <c r="L15" s="563"/>
      <c r="M15" s="563"/>
      <c r="N15" s="563"/>
      <c r="O15" s="109"/>
    </row>
    <row r="16" spans="1:15" ht="18" x14ac:dyDescent="0.25">
      <c r="A16" s="111"/>
      <c r="B16" s="566"/>
      <c r="C16" s="566"/>
      <c r="D16" s="566"/>
      <c r="E16" s="566"/>
      <c r="F16" s="566"/>
      <c r="G16" s="566"/>
      <c r="H16" s="362" t="s">
        <v>8</v>
      </c>
      <c r="I16" s="564"/>
      <c r="J16" s="564"/>
      <c r="K16" s="563"/>
      <c r="L16" s="563"/>
      <c r="M16" s="563"/>
      <c r="N16" s="563"/>
      <c r="O16" s="109"/>
    </row>
    <row r="17" spans="1:15" ht="18" x14ac:dyDescent="0.25">
      <c r="A17" s="111"/>
      <c r="B17" s="566"/>
      <c r="C17" s="566"/>
      <c r="D17" s="566"/>
      <c r="E17" s="566"/>
      <c r="F17" s="566"/>
      <c r="G17" s="566"/>
      <c r="H17" s="362" t="s">
        <v>8</v>
      </c>
      <c r="I17" s="564"/>
      <c r="J17" s="564"/>
      <c r="K17" s="563"/>
      <c r="L17" s="563"/>
      <c r="M17" s="563"/>
      <c r="N17" s="563"/>
      <c r="O17" s="109"/>
    </row>
    <row r="18" spans="1:15" ht="18" x14ac:dyDescent="0.25">
      <c r="A18" s="111"/>
      <c r="B18" s="566"/>
      <c r="C18" s="566"/>
      <c r="D18" s="566"/>
      <c r="E18" s="566"/>
      <c r="F18" s="566"/>
      <c r="G18" s="566"/>
      <c r="H18" s="362"/>
      <c r="I18" s="564"/>
      <c r="J18" s="564"/>
      <c r="K18" s="563"/>
      <c r="L18" s="563"/>
      <c r="M18" s="563"/>
      <c r="N18" s="563"/>
      <c r="O18" s="109"/>
    </row>
    <row r="19" spans="1:15" ht="24" customHeight="1" x14ac:dyDescent="0.3">
      <c r="A19" s="565" t="s">
        <v>60</v>
      </c>
      <c r="B19" s="565"/>
      <c r="C19" s="565"/>
      <c r="D19" s="565"/>
      <c r="E19" s="565"/>
      <c r="F19" s="565"/>
      <c r="G19" s="565"/>
      <c r="H19" s="362">
        <f>SUM(H5:H18)</f>
        <v>1283</v>
      </c>
      <c r="I19" s="3"/>
      <c r="J19" s="363" t="s">
        <v>287</v>
      </c>
      <c r="K19" s="31"/>
      <c r="L19" s="31"/>
      <c r="M19" s="31"/>
      <c r="N19" s="31"/>
      <c r="O19" s="96"/>
    </row>
    <row r="20" spans="1:15" ht="21.75" customHeight="1" x14ac:dyDescent="0.3">
      <c r="A20" s="108"/>
      <c r="B20" s="112"/>
      <c r="C20" s="112"/>
      <c r="D20" s="112"/>
      <c r="E20" s="112"/>
      <c r="F20" s="112"/>
      <c r="G20" s="112"/>
      <c r="H20" s="96"/>
      <c r="I20" s="3"/>
      <c r="J20" s="31"/>
      <c r="K20" s="31"/>
      <c r="L20" s="31"/>
      <c r="M20" s="31"/>
      <c r="N20" s="31"/>
      <c r="O20" s="96"/>
    </row>
    <row r="21" spans="1:15" ht="19.5" customHeight="1" x14ac:dyDescent="0.25">
      <c r="A21" s="128" t="s">
        <v>157</v>
      </c>
      <c r="B21" s="114"/>
      <c r="C21" s="114"/>
      <c r="D21" s="114"/>
      <c r="E21" s="114"/>
      <c r="F21" s="114"/>
      <c r="G21" s="130"/>
      <c r="H21" s="20"/>
      <c r="I21" s="1"/>
      <c r="J21" s="1"/>
      <c r="K21" s="1"/>
      <c r="L21" s="1"/>
      <c r="M21" s="1"/>
      <c r="N21" s="1"/>
      <c r="O21" s="1"/>
    </row>
    <row r="22" spans="1:15" ht="19.5" customHeight="1" x14ac:dyDescent="0.3">
      <c r="A22" s="129" t="s">
        <v>153</v>
      </c>
      <c r="B22" s="115"/>
      <c r="C22" s="115"/>
      <c r="D22" s="115"/>
      <c r="E22" s="116"/>
      <c r="F22" s="116"/>
      <c r="G22" s="131"/>
      <c r="H22" s="20"/>
      <c r="I22" s="1"/>
      <c r="J22" s="1"/>
      <c r="K22" s="1"/>
      <c r="L22" s="1"/>
      <c r="M22" s="1"/>
      <c r="N22" s="1"/>
      <c r="O22" s="1"/>
    </row>
    <row r="23" spans="1:15" ht="15.75" x14ac:dyDescent="0.25">
      <c r="A23" s="1"/>
      <c r="B23" s="1"/>
      <c r="C23" s="1"/>
      <c r="D23" s="1"/>
      <c r="E23" s="1"/>
      <c r="F23" s="1"/>
      <c r="G23" s="19"/>
      <c r="H23" s="20"/>
      <c r="I23" s="1"/>
      <c r="J23" s="1"/>
      <c r="K23" s="1"/>
      <c r="L23" s="1"/>
      <c r="M23" s="1"/>
      <c r="N23" s="1"/>
      <c r="O23" s="1"/>
    </row>
    <row r="24" spans="1:15" ht="15.75" x14ac:dyDescent="0.25">
      <c r="A24" s="1"/>
      <c r="B24" s="1"/>
      <c r="C24" s="1"/>
      <c r="D24" s="1"/>
      <c r="E24" s="1"/>
      <c r="F24" s="1"/>
      <c r="G24" s="19"/>
      <c r="H24" s="20"/>
      <c r="I24" s="1"/>
      <c r="J24" s="1"/>
      <c r="K24" s="1"/>
      <c r="L24" s="1"/>
      <c r="M24" s="1"/>
      <c r="N24" s="1"/>
      <c r="O24" s="1"/>
    </row>
    <row r="25" spans="1:15" ht="15.75" x14ac:dyDescent="0.25">
      <c r="A25" s="1"/>
      <c r="B25" s="1"/>
      <c r="C25" s="1"/>
      <c r="D25" s="1"/>
      <c r="E25" s="1"/>
      <c r="F25" s="1"/>
      <c r="G25" s="19"/>
      <c r="H25" s="20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1"/>
      <c r="C26" s="1"/>
      <c r="D26" s="1"/>
      <c r="E26" s="1"/>
      <c r="F26" s="1"/>
      <c r="G26" s="19"/>
      <c r="H26" s="20"/>
      <c r="I26" s="1"/>
      <c r="J26" s="1"/>
      <c r="K26" s="1"/>
      <c r="L26" s="1"/>
      <c r="M26" s="1"/>
      <c r="N26" s="1"/>
      <c r="O26" s="1"/>
    </row>
    <row r="27" spans="1:15" ht="15.75" x14ac:dyDescent="0.25">
      <c r="A27" s="1"/>
      <c r="B27" s="1"/>
      <c r="C27" s="1"/>
      <c r="D27" s="1"/>
      <c r="E27" s="1"/>
      <c r="F27" s="1"/>
      <c r="G27" s="19"/>
      <c r="H27" s="20"/>
      <c r="I27" s="1"/>
      <c r="J27" s="1"/>
      <c r="K27" s="1"/>
      <c r="L27" s="1"/>
      <c r="M27" s="1"/>
      <c r="N27" s="1"/>
      <c r="O27" s="1"/>
    </row>
    <row r="28" spans="1:15" ht="15.75" x14ac:dyDescent="0.25">
      <c r="A28" s="1"/>
      <c r="B28" s="1"/>
      <c r="C28" s="1"/>
      <c r="D28" s="1"/>
      <c r="E28" s="1"/>
      <c r="F28" s="1"/>
      <c r="G28" s="19"/>
      <c r="H28" s="20"/>
      <c r="I28" s="1"/>
      <c r="J28" s="1"/>
      <c r="K28" s="1"/>
      <c r="L28" s="1"/>
      <c r="M28" s="1"/>
      <c r="N28" s="1"/>
      <c r="O28" s="1"/>
    </row>
    <row r="29" spans="1:15" ht="15.75" x14ac:dyDescent="0.25">
      <c r="A29" s="1"/>
      <c r="B29" s="1"/>
      <c r="C29" s="1"/>
      <c r="D29" s="1"/>
      <c r="E29" s="1"/>
      <c r="F29" s="1"/>
      <c r="G29" s="19"/>
      <c r="H29" s="20"/>
      <c r="I29" s="1"/>
      <c r="J29" s="1"/>
      <c r="K29" s="1"/>
      <c r="L29" s="1"/>
      <c r="M29" s="1"/>
      <c r="N29" s="1"/>
      <c r="O29" s="1"/>
    </row>
    <row r="30" spans="1:15" ht="15.75" x14ac:dyDescent="0.25">
      <c r="A30" s="1"/>
      <c r="B30" s="1"/>
      <c r="C30" s="1"/>
      <c r="D30" s="1"/>
      <c r="E30" s="1"/>
      <c r="F30" s="1"/>
      <c r="G30" s="19"/>
      <c r="H30" s="20"/>
      <c r="I30" s="1"/>
      <c r="J30" s="1"/>
      <c r="K30" s="1"/>
      <c r="L30" s="1"/>
      <c r="M30" s="1"/>
      <c r="N30" s="1"/>
      <c r="O30" s="1"/>
    </row>
    <row r="31" spans="1:15" ht="15.75" x14ac:dyDescent="0.25">
      <c r="A31" s="1"/>
      <c r="B31" s="1"/>
      <c r="C31" s="1"/>
      <c r="D31" s="1"/>
      <c r="E31" s="1"/>
      <c r="F31" s="1"/>
      <c r="G31" s="19"/>
      <c r="H31" s="20"/>
      <c r="I31" s="1"/>
      <c r="J31" s="1"/>
      <c r="K31" s="1"/>
      <c r="L31" s="1"/>
      <c r="M31" s="1"/>
      <c r="N31" s="1"/>
      <c r="O31" s="1"/>
    </row>
    <row r="32" spans="1:15" ht="15.75" x14ac:dyDescent="0.25">
      <c r="A32" s="1"/>
      <c r="B32" s="1"/>
      <c r="C32" s="1"/>
      <c r="D32" s="1"/>
      <c r="E32" s="1"/>
      <c r="F32" s="1"/>
      <c r="G32" s="19"/>
      <c r="H32" s="20"/>
      <c r="I32" s="1"/>
      <c r="J32" s="1"/>
      <c r="K32" s="1"/>
      <c r="L32" s="1"/>
      <c r="M32" s="1"/>
      <c r="N32" s="1"/>
      <c r="O32" s="1"/>
    </row>
    <row r="33" spans="1:15" ht="15.75" x14ac:dyDescent="0.25">
      <c r="A33" s="1"/>
      <c r="B33" s="1"/>
      <c r="C33" s="1"/>
      <c r="D33" s="1"/>
      <c r="E33" s="1"/>
      <c r="F33" s="1"/>
      <c r="G33" s="19"/>
      <c r="H33" s="20"/>
      <c r="I33" s="1"/>
      <c r="J33" s="1"/>
      <c r="K33" s="1"/>
      <c r="L33" s="1"/>
      <c r="M33" s="1"/>
      <c r="N33" s="1"/>
      <c r="O33" s="1"/>
    </row>
    <row r="34" spans="1:15" ht="15.75" x14ac:dyDescent="0.25">
      <c r="A34" s="1"/>
      <c r="B34" s="1"/>
      <c r="C34" s="1"/>
      <c r="D34" s="1"/>
      <c r="E34" s="1"/>
      <c r="F34" s="1"/>
      <c r="G34" s="19"/>
      <c r="H34" s="20"/>
      <c r="I34" s="1"/>
      <c r="J34" s="1"/>
      <c r="K34" s="1"/>
      <c r="L34" s="1"/>
      <c r="M34" s="1"/>
      <c r="N34" s="1"/>
      <c r="O34" s="1"/>
    </row>
    <row r="35" spans="1:15" ht="15.75" x14ac:dyDescent="0.25">
      <c r="A35" s="1"/>
      <c r="B35" s="1"/>
      <c r="C35" s="1"/>
      <c r="D35" s="1"/>
      <c r="E35" s="1"/>
      <c r="F35" s="1"/>
      <c r="G35" s="19"/>
      <c r="H35" s="20"/>
      <c r="I35" s="1"/>
      <c r="J35" s="1"/>
      <c r="K35" s="1"/>
      <c r="L35" s="1"/>
      <c r="M35" s="1"/>
      <c r="N35" s="1"/>
      <c r="O35" s="1"/>
    </row>
    <row r="36" spans="1:15" ht="15.75" x14ac:dyDescent="0.25">
      <c r="A36" s="1"/>
      <c r="B36" s="1"/>
      <c r="C36" s="1"/>
      <c r="D36" s="1"/>
      <c r="E36" s="1"/>
      <c r="F36" s="1"/>
      <c r="G36" s="19"/>
      <c r="H36" s="20"/>
      <c r="I36" s="1"/>
      <c r="J36" s="1"/>
      <c r="K36" s="1"/>
      <c r="L36" s="1"/>
      <c r="M36" s="1"/>
      <c r="N36" s="1"/>
      <c r="O36" s="1"/>
    </row>
    <row r="37" spans="1:15" ht="15.75" x14ac:dyDescent="0.25">
      <c r="A37" s="1"/>
      <c r="B37" s="1"/>
      <c r="C37" s="1"/>
      <c r="D37" s="1"/>
      <c r="E37" s="1"/>
      <c r="F37" s="1"/>
      <c r="G37" s="19"/>
      <c r="H37" s="20"/>
      <c r="I37" s="1"/>
      <c r="J37" s="1"/>
      <c r="K37" s="1"/>
      <c r="L37" s="1"/>
      <c r="M37" s="1"/>
      <c r="N37" s="1"/>
      <c r="O37" s="1"/>
    </row>
    <row r="38" spans="1:15" ht="15.75" x14ac:dyDescent="0.25">
      <c r="A38" s="1"/>
      <c r="B38" s="1"/>
      <c r="C38" s="1"/>
      <c r="D38" s="1"/>
      <c r="E38" s="1"/>
      <c r="F38" s="1"/>
      <c r="G38" s="19"/>
      <c r="H38" s="20"/>
      <c r="I38" s="1"/>
      <c r="J38" s="1"/>
      <c r="K38" s="1"/>
      <c r="L38" s="1"/>
      <c r="M38" s="1"/>
      <c r="N38" s="1"/>
      <c r="O38" s="1"/>
    </row>
    <row r="39" spans="1:15" ht="15.75" x14ac:dyDescent="0.25">
      <c r="A39" s="1"/>
      <c r="B39" s="1"/>
      <c r="C39" s="1"/>
      <c r="D39" s="1"/>
      <c r="E39" s="1"/>
      <c r="F39" s="1"/>
      <c r="G39" s="19"/>
      <c r="H39" s="20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"/>
      <c r="C40" s="1"/>
      <c r="D40" s="1"/>
      <c r="E40" s="1"/>
      <c r="F40" s="1"/>
      <c r="G40" s="19"/>
      <c r="H40" s="20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"/>
      <c r="C41" s="1"/>
      <c r="D41" s="1"/>
      <c r="E41" s="1"/>
      <c r="F41" s="1"/>
      <c r="G41" s="19"/>
      <c r="H41" s="20"/>
      <c r="I41" s="1"/>
      <c r="J41" s="1"/>
      <c r="K41" s="1"/>
      <c r="L41" s="1"/>
      <c r="M41" s="1"/>
      <c r="N41" s="1"/>
      <c r="O41" s="1"/>
    </row>
    <row r="42" spans="1:15" ht="15.75" x14ac:dyDescent="0.25">
      <c r="A42" s="1"/>
      <c r="B42" s="1"/>
      <c r="C42" s="1"/>
      <c r="D42" s="1"/>
      <c r="E42" s="1"/>
      <c r="F42" s="1"/>
      <c r="G42" s="19"/>
      <c r="H42" s="20"/>
      <c r="I42" s="1"/>
      <c r="J42" s="1"/>
      <c r="K42" s="1"/>
      <c r="L42" s="1"/>
      <c r="M42" s="1"/>
      <c r="N42" s="1"/>
      <c r="O42" s="1"/>
    </row>
    <row r="43" spans="1:15" ht="15.75" x14ac:dyDescent="0.25">
      <c r="A43" s="1"/>
      <c r="B43" s="1"/>
      <c r="C43" s="1"/>
      <c r="D43" s="1"/>
      <c r="E43" s="1"/>
      <c r="F43" s="1"/>
      <c r="G43" s="19"/>
      <c r="H43" s="20"/>
      <c r="I43" s="1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9"/>
      <c r="H44" s="20"/>
      <c r="I44" s="1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9"/>
      <c r="H45" s="20"/>
      <c r="I45" s="1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9"/>
      <c r="H46" s="20"/>
      <c r="I46" s="1"/>
      <c r="J46" s="1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9"/>
      <c r="H47" s="20"/>
      <c r="I47" s="1"/>
      <c r="J47" s="1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9"/>
      <c r="H48" s="20"/>
      <c r="I48" s="1"/>
      <c r="J48" s="1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9"/>
      <c r="H49" s="20"/>
      <c r="I49" s="1"/>
      <c r="J49" s="1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9"/>
      <c r="H50" s="20"/>
      <c r="I50" s="1"/>
      <c r="J50" s="1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9"/>
      <c r="H51" s="20"/>
      <c r="I51" s="1"/>
      <c r="J51" s="1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9"/>
      <c r="H52" s="20"/>
      <c r="I52" s="1"/>
      <c r="J52" s="1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9"/>
      <c r="H53" s="20"/>
      <c r="I53" s="1"/>
      <c r="J53" s="1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9"/>
      <c r="H54" s="20"/>
      <c r="I54" s="1"/>
      <c r="J54" s="1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9"/>
      <c r="H55" s="20"/>
      <c r="I55" s="1"/>
      <c r="J55" s="1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9"/>
      <c r="H56" s="20"/>
      <c r="I56" s="1"/>
      <c r="J56" s="1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9"/>
      <c r="H57" s="20"/>
      <c r="I57" s="1"/>
      <c r="J57" s="1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9"/>
      <c r="H58" s="20"/>
      <c r="I58" s="1"/>
      <c r="J58" s="1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9"/>
      <c r="H59" s="20"/>
      <c r="I59" s="1"/>
      <c r="J59" s="1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9"/>
      <c r="H60" s="20"/>
      <c r="I60" s="1"/>
      <c r="J60" s="1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9"/>
      <c r="H61" s="20"/>
      <c r="I61" s="1"/>
      <c r="J61" s="1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9"/>
      <c r="H62" s="20"/>
      <c r="I62" s="1"/>
      <c r="J62" s="1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9"/>
      <c r="H63" s="20"/>
      <c r="I63" s="1"/>
      <c r="J63" s="1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9"/>
      <c r="H64" s="20"/>
      <c r="I64" s="1"/>
      <c r="J64" s="1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9"/>
      <c r="H65" s="20"/>
      <c r="I65" s="1"/>
      <c r="J65" s="1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9"/>
      <c r="H66" s="20"/>
      <c r="I66" s="1"/>
      <c r="J66" s="1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9"/>
      <c r="H67" s="20"/>
      <c r="I67" s="1"/>
      <c r="J67" s="1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9"/>
      <c r="H68" s="20"/>
      <c r="I68" s="1"/>
      <c r="J68" s="1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9"/>
      <c r="H69" s="20"/>
      <c r="I69" s="1"/>
      <c r="J69" s="1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9"/>
      <c r="H70" s="20"/>
      <c r="I70" s="1"/>
      <c r="J70" s="1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9"/>
      <c r="H71" s="20"/>
      <c r="I71" s="1"/>
      <c r="J71" s="1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9"/>
      <c r="H72" s="20"/>
      <c r="I72" s="1"/>
      <c r="J72" s="1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9"/>
      <c r="H73" s="20"/>
      <c r="I73" s="1"/>
      <c r="J73" s="1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9"/>
      <c r="H74" s="20"/>
      <c r="I74" s="1"/>
      <c r="J74" s="1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9"/>
      <c r="H75" s="20"/>
      <c r="I75" s="1"/>
      <c r="J75" s="1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9"/>
      <c r="H76" s="20"/>
      <c r="I76" s="1"/>
      <c r="J76" s="1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9"/>
      <c r="H77" s="20"/>
      <c r="I77" s="1"/>
      <c r="J77" s="1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9"/>
      <c r="H78" s="20"/>
      <c r="I78" s="1"/>
      <c r="J78" s="1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9"/>
      <c r="H79" s="20"/>
      <c r="I79" s="1"/>
      <c r="J79" s="1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9"/>
      <c r="H80" s="20"/>
      <c r="I80" s="1"/>
      <c r="J80" s="1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9"/>
      <c r="H81" s="20"/>
      <c r="I81" s="1"/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9"/>
      <c r="H82" s="20"/>
      <c r="I82" s="1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9"/>
      <c r="H83" s="20"/>
      <c r="I83" s="1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9"/>
      <c r="H84" s="20"/>
      <c r="I84" s="1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9"/>
      <c r="H85" s="20"/>
      <c r="I85" s="1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9"/>
      <c r="H86" s="20"/>
      <c r="I86" s="1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9"/>
      <c r="H87" s="20"/>
      <c r="I87" s="1"/>
      <c r="J87" s="1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9"/>
      <c r="H88" s="20"/>
      <c r="I88" s="1"/>
      <c r="J88" s="1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9"/>
      <c r="H89" s="20"/>
      <c r="I89" s="1"/>
      <c r="J89" s="1"/>
      <c r="K89" s="1"/>
      <c r="L89" s="1"/>
      <c r="M89" s="1"/>
      <c r="N89" s="1"/>
      <c r="O89" s="1"/>
    </row>
  </sheetData>
  <protectedRanges>
    <protectedRange sqref="K6:L6 I7:L10 M5:N10 I5:L5 B18:G18 A22 A5:A13 B13:G13 B5:G11 B15:G15 A14:G14 A15:A18 I11:N18" name="Range3"/>
  </protectedRanges>
  <mergeCells count="49">
    <mergeCell ref="B18:G18"/>
    <mergeCell ref="I18:J18"/>
    <mergeCell ref="K18:N18"/>
    <mergeCell ref="I15:J15"/>
    <mergeCell ref="K15:N15"/>
    <mergeCell ref="B15:G15"/>
    <mergeCell ref="I17:J17"/>
    <mergeCell ref="K17:N17"/>
    <mergeCell ref="K16:N16"/>
    <mergeCell ref="B16:G16"/>
    <mergeCell ref="I16:J16"/>
    <mergeCell ref="B9:G9"/>
    <mergeCell ref="I9:J9"/>
    <mergeCell ref="K9:N9"/>
    <mergeCell ref="B10:G10"/>
    <mergeCell ref="I10:J10"/>
    <mergeCell ref="K10:N10"/>
    <mergeCell ref="A2:H2"/>
    <mergeCell ref="B7:G7"/>
    <mergeCell ref="I7:J7"/>
    <mergeCell ref="K7:N7"/>
    <mergeCell ref="B8:G8"/>
    <mergeCell ref="I8:J8"/>
    <mergeCell ref="K8:N8"/>
    <mergeCell ref="B5:G5"/>
    <mergeCell ref="I5:J5"/>
    <mergeCell ref="K5:N5"/>
    <mergeCell ref="B6:G6"/>
    <mergeCell ref="A3:H3"/>
    <mergeCell ref="I3:O3"/>
    <mergeCell ref="B4:G4"/>
    <mergeCell ref="I4:J4"/>
    <mergeCell ref="K4:N4"/>
    <mergeCell ref="K6:N6"/>
    <mergeCell ref="I6:J6"/>
    <mergeCell ref="A19:G19"/>
    <mergeCell ref="B17:G17"/>
    <mergeCell ref="B11:G11"/>
    <mergeCell ref="I11:J11"/>
    <mergeCell ref="K11:N11"/>
    <mergeCell ref="B12:G12"/>
    <mergeCell ref="I12:J12"/>
    <mergeCell ref="K12:N12"/>
    <mergeCell ref="B13:G13"/>
    <mergeCell ref="I13:J13"/>
    <mergeCell ref="K13:N13"/>
    <mergeCell ref="B14:G14"/>
    <mergeCell ref="I14:J14"/>
    <mergeCell ref="K14:N14"/>
  </mergeCells>
  <pageMargins left="0.7" right="0.7" top="0.75" bottom="0.75" header="0" footer="0"/>
  <pageSetup scale="93" orientation="portrait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C254-B01C-43B6-9AC1-2C0A338A8018}">
  <sheetPr>
    <tabColor theme="7" tint="0.39997558519241921"/>
    <pageSetUpPr fitToPage="1"/>
  </sheetPr>
  <dimension ref="A1:Q20"/>
  <sheetViews>
    <sheetView workbookViewId="0">
      <selection activeCell="A4" sqref="A4:F4"/>
    </sheetView>
  </sheetViews>
  <sheetFormatPr defaultRowHeight="15" x14ac:dyDescent="0.25"/>
  <cols>
    <col min="1" max="1" width="17.140625" customWidth="1"/>
    <col min="5" max="5" width="26.140625" customWidth="1"/>
    <col min="6" max="6" width="13.42578125" customWidth="1"/>
    <col min="7" max="7" width="2.140625" customWidth="1"/>
  </cols>
  <sheetData>
    <row r="1" spans="1:17" ht="18.75" x14ac:dyDescent="0.3">
      <c r="A1" s="125" t="s">
        <v>111</v>
      </c>
    </row>
    <row r="2" spans="1:17" ht="18.75" x14ac:dyDescent="0.25">
      <c r="A2" s="569" t="s">
        <v>58</v>
      </c>
      <c r="B2" s="569"/>
      <c r="C2" s="569"/>
      <c r="D2" s="569"/>
      <c r="E2" s="569"/>
      <c r="F2" s="569"/>
      <c r="G2" s="106"/>
      <c r="H2" s="113" t="s">
        <v>156</v>
      </c>
      <c r="I2" s="117"/>
      <c r="J2" s="117"/>
      <c r="K2" s="117"/>
      <c r="L2" s="117"/>
      <c r="M2" s="117"/>
      <c r="N2" s="117"/>
      <c r="O2" s="117"/>
      <c r="P2" s="117"/>
      <c r="Q2" s="118"/>
    </row>
    <row r="3" spans="1:17" ht="34.5" customHeight="1" x14ac:dyDescent="0.3">
      <c r="A3" s="145" t="s">
        <v>11</v>
      </c>
      <c r="B3" s="571" t="s">
        <v>81</v>
      </c>
      <c r="C3" s="571"/>
      <c r="D3" s="571"/>
      <c r="E3" s="571"/>
      <c r="F3" s="145" t="s">
        <v>59</v>
      </c>
      <c r="G3" s="107"/>
      <c r="H3" s="119" t="s">
        <v>154</v>
      </c>
      <c r="I3" s="120"/>
      <c r="J3" s="120"/>
      <c r="K3" s="120"/>
      <c r="L3" s="120"/>
      <c r="M3" s="120"/>
      <c r="N3" s="120"/>
      <c r="O3" s="120"/>
      <c r="P3" s="120"/>
      <c r="Q3" s="121"/>
    </row>
    <row r="4" spans="1:17" ht="18" x14ac:dyDescent="0.25">
      <c r="A4" s="149">
        <v>44896</v>
      </c>
      <c r="B4" s="574" t="s">
        <v>118</v>
      </c>
      <c r="C4" s="574"/>
      <c r="D4" s="574"/>
      <c r="E4" s="574"/>
      <c r="F4" s="150">
        <v>60</v>
      </c>
      <c r="G4" s="110"/>
      <c r="H4" s="122" t="s">
        <v>286</v>
      </c>
      <c r="I4" s="120"/>
      <c r="J4" s="120"/>
      <c r="K4" s="120"/>
      <c r="L4" s="120"/>
      <c r="M4" s="120"/>
      <c r="N4" s="120"/>
      <c r="O4" s="120"/>
      <c r="P4" s="120"/>
      <c r="Q4" s="121"/>
    </row>
    <row r="5" spans="1:17" ht="18" x14ac:dyDescent="0.25">
      <c r="A5" s="149">
        <v>44898</v>
      </c>
      <c r="B5" s="574" t="s">
        <v>85</v>
      </c>
      <c r="C5" s="574"/>
      <c r="D5" s="574"/>
      <c r="E5" s="574"/>
      <c r="F5" s="150">
        <v>25</v>
      </c>
      <c r="G5" s="110"/>
      <c r="H5" s="122" t="s">
        <v>86</v>
      </c>
      <c r="I5" s="120"/>
      <c r="J5" s="120"/>
      <c r="K5" s="120"/>
      <c r="L5" s="120"/>
      <c r="M5" s="120"/>
      <c r="N5" s="120"/>
      <c r="O5" s="120"/>
      <c r="P5" s="120"/>
      <c r="Q5" s="121"/>
    </row>
    <row r="6" spans="1:17" ht="18" x14ac:dyDescent="0.25">
      <c r="A6" s="148" t="s">
        <v>8</v>
      </c>
      <c r="B6" s="575" t="s">
        <v>8</v>
      </c>
      <c r="C6" s="575"/>
      <c r="D6" s="575"/>
      <c r="E6" s="575"/>
      <c r="F6" s="146" t="s">
        <v>8</v>
      </c>
      <c r="G6" s="110"/>
      <c r="H6" s="46" t="s">
        <v>119</v>
      </c>
      <c r="I6" s="123"/>
      <c r="J6" s="123"/>
      <c r="K6" s="123"/>
      <c r="L6" s="123"/>
      <c r="M6" s="123"/>
      <c r="N6" s="123"/>
      <c r="O6" s="123"/>
      <c r="P6" s="123"/>
      <c r="Q6" s="124"/>
    </row>
    <row r="7" spans="1:17" ht="18" x14ac:dyDescent="0.25">
      <c r="A7" s="148"/>
      <c r="B7" s="575"/>
      <c r="C7" s="575"/>
      <c r="D7" s="575"/>
      <c r="E7" s="575"/>
      <c r="F7" s="146"/>
      <c r="G7" s="110"/>
    </row>
    <row r="8" spans="1:17" ht="18" x14ac:dyDescent="0.25">
      <c r="A8" s="148"/>
      <c r="B8" s="575"/>
      <c r="C8" s="575"/>
      <c r="D8" s="575"/>
      <c r="E8" s="575"/>
      <c r="F8" s="146"/>
      <c r="G8" s="110"/>
    </row>
    <row r="9" spans="1:17" ht="18.75" x14ac:dyDescent="0.3">
      <c r="A9" s="148"/>
      <c r="B9" s="575"/>
      <c r="C9" s="575"/>
      <c r="D9" s="575"/>
      <c r="E9" s="575"/>
      <c r="F9" s="146"/>
      <c r="G9" s="110"/>
      <c r="H9" s="3"/>
    </row>
    <row r="10" spans="1:17" ht="18.75" x14ac:dyDescent="0.3">
      <c r="A10" s="148"/>
      <c r="B10" s="575"/>
      <c r="C10" s="575"/>
      <c r="D10" s="575"/>
      <c r="E10" s="575"/>
      <c r="F10" s="146"/>
      <c r="G10" s="110"/>
      <c r="H10" s="3"/>
    </row>
    <row r="11" spans="1:17" ht="18.75" x14ac:dyDescent="0.3">
      <c r="A11" s="148"/>
      <c r="B11" s="575"/>
      <c r="C11" s="575"/>
      <c r="D11" s="575"/>
      <c r="E11" s="575"/>
      <c r="F11" s="146"/>
      <c r="G11" s="110"/>
      <c r="H11" s="3"/>
    </row>
    <row r="12" spans="1:17" ht="18.75" x14ac:dyDescent="0.3">
      <c r="A12" s="148"/>
      <c r="B12" s="575"/>
      <c r="C12" s="575"/>
      <c r="D12" s="575"/>
      <c r="E12" s="575"/>
      <c r="F12" s="146"/>
      <c r="G12" s="110"/>
      <c r="H12" s="3"/>
    </row>
    <row r="13" spans="1:17" ht="18.75" x14ac:dyDescent="0.3">
      <c r="A13" s="148"/>
      <c r="B13" s="575"/>
      <c r="C13" s="575"/>
      <c r="D13" s="575"/>
      <c r="E13" s="575"/>
      <c r="F13" s="146"/>
      <c r="G13" s="110"/>
      <c r="H13" s="3"/>
    </row>
    <row r="14" spans="1:17" ht="18.75" x14ac:dyDescent="0.3">
      <c r="A14" s="148"/>
      <c r="B14" s="575"/>
      <c r="C14" s="575"/>
      <c r="D14" s="575"/>
      <c r="E14" s="575"/>
      <c r="F14" s="146"/>
      <c r="G14" s="110"/>
      <c r="H14" s="3"/>
    </row>
    <row r="15" spans="1:17" ht="18.75" x14ac:dyDescent="0.3">
      <c r="A15" s="148"/>
      <c r="B15" s="575"/>
      <c r="C15" s="575"/>
      <c r="D15" s="575"/>
      <c r="E15" s="575"/>
      <c r="F15" s="146"/>
      <c r="G15" s="110"/>
      <c r="H15" s="3"/>
    </row>
    <row r="16" spans="1:17" ht="18.75" x14ac:dyDescent="0.3">
      <c r="A16" s="148"/>
      <c r="B16" s="575"/>
      <c r="C16" s="575"/>
      <c r="D16" s="575"/>
      <c r="E16" s="575"/>
      <c r="F16" s="146"/>
      <c r="G16" s="110"/>
      <c r="H16" s="3"/>
    </row>
    <row r="17" spans="1:8" ht="18.75" x14ac:dyDescent="0.3">
      <c r="A17" s="148"/>
      <c r="B17" s="575"/>
      <c r="C17" s="575"/>
      <c r="D17" s="575"/>
      <c r="E17" s="575"/>
      <c r="F17" s="146"/>
      <c r="G17" s="110"/>
      <c r="H17" s="3"/>
    </row>
    <row r="18" spans="1:8" ht="18.75" x14ac:dyDescent="0.3">
      <c r="A18" s="148"/>
      <c r="B18" s="575"/>
      <c r="C18" s="575"/>
      <c r="D18" s="575"/>
      <c r="E18" s="575"/>
      <c r="F18" s="146"/>
      <c r="G18" s="110"/>
      <c r="H18" s="3"/>
    </row>
    <row r="19" spans="1:8" ht="18.75" x14ac:dyDescent="0.3">
      <c r="A19" s="576" t="s">
        <v>158</v>
      </c>
      <c r="B19" s="577"/>
      <c r="C19" s="577"/>
      <c r="D19" s="577"/>
      <c r="E19" s="578"/>
      <c r="F19" s="151">
        <f>SUM(F4:F18)</f>
        <v>85</v>
      </c>
      <c r="G19" s="96"/>
      <c r="H19" s="3"/>
    </row>
    <row r="20" spans="1:8" ht="18.75" x14ac:dyDescent="0.3">
      <c r="A20" s="3"/>
      <c r="B20" s="3"/>
      <c r="C20" s="3"/>
      <c r="D20" s="3"/>
      <c r="E20" s="3"/>
      <c r="F20" s="3"/>
      <c r="G20" s="3"/>
      <c r="H20" s="3"/>
    </row>
  </sheetData>
  <protectedRanges>
    <protectedRange sqref="A4:E18" name="Range3"/>
  </protectedRanges>
  <mergeCells count="18">
    <mergeCell ref="A19:E19"/>
    <mergeCell ref="B7:E7"/>
    <mergeCell ref="B8:E8"/>
    <mergeCell ref="B18:E18"/>
    <mergeCell ref="B13:E13"/>
    <mergeCell ref="B14:E14"/>
    <mergeCell ref="B17:E17"/>
    <mergeCell ref="B12:E12"/>
    <mergeCell ref="B15:E15"/>
    <mergeCell ref="B16:E16"/>
    <mergeCell ref="B9:E9"/>
    <mergeCell ref="B10:E10"/>
    <mergeCell ref="B11:E11"/>
    <mergeCell ref="B5:E5"/>
    <mergeCell ref="A2:F2"/>
    <mergeCell ref="B3:E3"/>
    <mergeCell ref="B4:E4"/>
    <mergeCell ref="B6:E6"/>
  </mergeCells>
  <pageMargins left="0.7" right="0.7" top="0.75" bottom="0.75" header="0" footer="0"/>
  <pageSetup orientation="portrait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CDD2-FCFC-485A-A7C0-0D3DBE09E88E}">
  <sheetPr>
    <tabColor theme="0" tint="-0.249977111117893"/>
  </sheetPr>
  <dimension ref="E1"/>
  <sheetViews>
    <sheetView topLeftCell="A16" workbookViewId="0">
      <selection activeCell="AA40" sqref="AA40"/>
    </sheetView>
  </sheetViews>
  <sheetFormatPr defaultColWidth="9.140625" defaultRowHeight="15" x14ac:dyDescent="0.25"/>
  <cols>
    <col min="5" max="5" width="9.140625" style="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2A0A-818B-45BA-95B8-EDABF29EE1FB}">
  <sheetPr>
    <tabColor rgb="FFFFFF00"/>
    <pageSetUpPr fitToPage="1"/>
  </sheetPr>
  <dimension ref="A1:L55"/>
  <sheetViews>
    <sheetView topLeftCell="A27" zoomScale="115" zoomScaleNormal="115" workbookViewId="0">
      <selection activeCell="A42" sqref="A42:B42"/>
    </sheetView>
  </sheetViews>
  <sheetFormatPr defaultRowHeight="15" x14ac:dyDescent="0.25"/>
  <cols>
    <col min="1" max="1" width="30.5703125" customWidth="1"/>
    <col min="2" max="2" width="26.7109375" style="2" customWidth="1"/>
    <col min="3" max="3" width="11.140625" customWidth="1"/>
    <col min="4" max="4" width="23.7109375" customWidth="1"/>
    <col min="5" max="5" width="16.28515625" customWidth="1"/>
    <col min="6" max="6" width="33.140625" customWidth="1"/>
    <col min="7" max="7" width="12.28515625" customWidth="1"/>
    <col min="8" max="8" width="28.85546875" bestFit="1" customWidth="1"/>
    <col min="9" max="9" width="63.140625" customWidth="1"/>
  </cols>
  <sheetData>
    <row r="1" spans="1:9" ht="18.75" customHeight="1" x14ac:dyDescent="0.25">
      <c r="A1" s="589" t="s">
        <v>306</v>
      </c>
      <c r="B1" s="589"/>
      <c r="C1" s="589"/>
      <c r="D1" s="589"/>
    </row>
    <row r="2" spans="1:9" ht="14.25" customHeight="1" thickBot="1" x14ac:dyDescent="0.3">
      <c r="A2" s="590"/>
      <c r="B2" s="590"/>
      <c r="C2" s="590"/>
      <c r="D2" s="590"/>
      <c r="E2" s="34"/>
      <c r="F2" s="17"/>
      <c r="G2" s="17"/>
      <c r="H2" s="17"/>
      <c r="I2" s="30"/>
    </row>
    <row r="3" spans="1:9" ht="5.25" customHeight="1" x14ac:dyDescent="0.25">
      <c r="A3" s="4"/>
      <c r="B3" s="5"/>
      <c r="C3" s="4"/>
      <c r="D3" s="6"/>
      <c r="E3" s="7"/>
      <c r="F3" s="17"/>
      <c r="G3" s="17"/>
      <c r="H3" s="17"/>
      <c r="I3" s="30"/>
    </row>
    <row r="4" spans="1:9" ht="19.5" thickBot="1" x14ac:dyDescent="0.35">
      <c r="A4" s="59" t="s">
        <v>0</v>
      </c>
      <c r="B4" s="59"/>
      <c r="C4" s="59"/>
      <c r="D4" s="59"/>
      <c r="E4" s="59"/>
      <c r="F4" s="17"/>
      <c r="G4" s="17"/>
      <c r="H4" s="17"/>
      <c r="I4" s="30"/>
    </row>
    <row r="5" spans="1:9" ht="22.5" customHeight="1" thickBot="1" x14ac:dyDescent="0.3">
      <c r="A5" s="38" t="s">
        <v>4</v>
      </c>
      <c r="B5" s="176" t="s">
        <v>174</v>
      </c>
      <c r="C5" s="41"/>
      <c r="D5" s="66" t="s">
        <v>2</v>
      </c>
      <c r="E5" s="597" t="s">
        <v>191</v>
      </c>
      <c r="F5" s="597"/>
      <c r="G5" s="17"/>
      <c r="H5" s="17" t="s">
        <v>8</v>
      </c>
      <c r="I5" s="30"/>
    </row>
    <row r="6" spans="1:9" ht="22.5" customHeight="1" thickBot="1" x14ac:dyDescent="0.3">
      <c r="A6" s="38" t="s">
        <v>127</v>
      </c>
      <c r="B6" s="176" t="s">
        <v>307</v>
      </c>
      <c r="C6" s="42"/>
      <c r="D6" s="180" t="s">
        <v>130</v>
      </c>
      <c r="E6" s="400" t="s">
        <v>169</v>
      </c>
      <c r="F6" s="400"/>
      <c r="G6" s="178"/>
      <c r="H6" s="178"/>
      <c r="I6" s="30"/>
    </row>
    <row r="7" spans="1:9" ht="36.75" thickBot="1" x14ac:dyDescent="0.3">
      <c r="A7" s="38" t="s">
        <v>104</v>
      </c>
      <c r="B7" s="181" t="s">
        <v>190</v>
      </c>
      <c r="C7" s="44"/>
      <c r="D7" s="180" t="s">
        <v>3</v>
      </c>
      <c r="E7" s="400" t="s">
        <v>170</v>
      </c>
      <c r="F7" s="400"/>
      <c r="G7" s="179"/>
      <c r="H7" s="179"/>
      <c r="I7" s="30"/>
    </row>
    <row r="8" spans="1:9" ht="22.5" customHeight="1" thickBot="1" x14ac:dyDescent="0.3">
      <c r="A8" s="38" t="s">
        <v>131</v>
      </c>
      <c r="B8" s="182">
        <v>8</v>
      </c>
      <c r="C8" s="62"/>
      <c r="D8" s="39" t="s">
        <v>171</v>
      </c>
      <c r="E8" s="400" t="s">
        <v>172</v>
      </c>
      <c r="F8" s="400"/>
      <c r="G8" s="179"/>
      <c r="H8" s="179"/>
      <c r="I8" s="30"/>
    </row>
    <row r="9" spans="1:9" ht="33.75" thickBot="1" x14ac:dyDescent="0.3">
      <c r="A9" s="40" t="s">
        <v>103</v>
      </c>
      <c r="B9" s="593" t="s">
        <v>192</v>
      </c>
      <c r="C9" s="593"/>
      <c r="D9" s="593"/>
      <c r="E9" s="593"/>
      <c r="F9" s="593"/>
      <c r="G9" s="17"/>
      <c r="H9" s="17"/>
      <c r="I9" s="30"/>
    </row>
    <row r="10" spans="1:9" ht="25.5" customHeight="1" thickBot="1" x14ac:dyDescent="0.3">
      <c r="A10" s="38" t="s">
        <v>105</v>
      </c>
      <c r="B10" s="592" t="s">
        <v>193</v>
      </c>
      <c r="C10" s="592"/>
      <c r="D10" s="592"/>
      <c r="E10" s="592"/>
      <c r="F10" s="592"/>
      <c r="G10" s="17"/>
      <c r="H10" s="17"/>
      <c r="I10" s="30"/>
    </row>
    <row r="11" spans="1:9" ht="3" customHeight="1" x14ac:dyDescent="0.25">
      <c r="A11" s="86"/>
      <c r="B11" s="87"/>
      <c r="C11" s="87"/>
      <c r="D11" s="87"/>
      <c r="E11" s="87"/>
      <c r="F11" s="88"/>
      <c r="G11" s="17"/>
      <c r="H11" s="17"/>
      <c r="I11" s="30"/>
    </row>
    <row r="12" spans="1:9" ht="24" customHeight="1" thickBot="1" x14ac:dyDescent="0.3">
      <c r="A12" s="38" t="s">
        <v>99</v>
      </c>
      <c r="B12" s="63"/>
      <c r="C12" s="44"/>
      <c r="D12" s="40" t="s">
        <v>121</v>
      </c>
      <c r="E12" s="401" t="s">
        <v>175</v>
      </c>
      <c r="F12" s="401"/>
      <c r="G12" s="40"/>
      <c r="H12" s="40"/>
      <c r="I12" s="30"/>
    </row>
    <row r="13" spans="1:9" ht="31.5" customHeight="1" thickBot="1" x14ac:dyDescent="0.3">
      <c r="A13" s="38" t="s">
        <v>96</v>
      </c>
      <c r="B13" s="186">
        <v>1200</v>
      </c>
      <c r="C13" s="44"/>
      <c r="D13" s="85" t="s">
        <v>122</v>
      </c>
      <c r="E13" s="177" t="s">
        <v>194</v>
      </c>
      <c r="F13" s="61"/>
      <c r="G13" s="40"/>
      <c r="H13" s="40"/>
      <c r="I13" s="30"/>
    </row>
    <row r="14" spans="1:9" ht="18.75" thickBot="1" x14ac:dyDescent="0.3">
      <c r="A14" s="38" t="s">
        <v>97</v>
      </c>
      <c r="B14" s="186">
        <v>150</v>
      </c>
      <c r="C14" s="44"/>
      <c r="D14" s="184" t="s">
        <v>131</v>
      </c>
      <c r="E14" s="183">
        <v>8</v>
      </c>
      <c r="F14" s="44"/>
      <c r="G14" s="17"/>
      <c r="H14" s="17"/>
      <c r="I14" s="30"/>
    </row>
    <row r="15" spans="1:9" ht="18" thickBot="1" x14ac:dyDescent="0.35">
      <c r="A15" s="64" t="s">
        <v>98</v>
      </c>
      <c r="B15" s="188">
        <f>E35</f>
        <v>768</v>
      </c>
      <c r="C15" s="44"/>
      <c r="D15" s="38" t="s">
        <v>132</v>
      </c>
      <c r="E15" s="175">
        <v>3</v>
      </c>
      <c r="F15" s="43"/>
      <c r="I15" s="30"/>
    </row>
    <row r="16" spans="1:9" ht="18.75" thickBot="1" x14ac:dyDescent="0.3">
      <c r="A16" s="38" t="s">
        <v>126</v>
      </c>
      <c r="B16" s="186">
        <v>75</v>
      </c>
      <c r="C16" s="44"/>
      <c r="D16" s="76" t="s">
        <v>134</v>
      </c>
      <c r="E16" s="175">
        <f>E14-E15</f>
        <v>5</v>
      </c>
      <c r="F16" s="65"/>
      <c r="G16" s="31"/>
      <c r="H16" s="31"/>
      <c r="I16" s="30"/>
    </row>
    <row r="17" spans="1:10" ht="17.25" thickBot="1" x14ac:dyDescent="0.3">
      <c r="A17" s="63" t="s">
        <v>129</v>
      </c>
      <c r="B17" s="187">
        <f>SUM(B13:B16)</f>
        <v>2193</v>
      </c>
      <c r="C17" s="44"/>
      <c r="D17" s="598" t="s">
        <v>135</v>
      </c>
      <c r="E17" s="598"/>
      <c r="F17" s="598"/>
      <c r="G17" s="75"/>
      <c r="H17" s="75"/>
      <c r="I17" s="75"/>
    </row>
    <row r="18" spans="1:10" ht="30.75" thickTop="1" thickBot="1" x14ac:dyDescent="0.3">
      <c r="A18" s="9"/>
      <c r="B18" s="29"/>
      <c r="C18" s="45"/>
      <c r="D18" s="58"/>
      <c r="E18" s="89"/>
      <c r="F18" s="394" t="s">
        <v>308</v>
      </c>
      <c r="G18" s="17"/>
      <c r="H18" s="17"/>
      <c r="I18" s="30"/>
    </row>
    <row r="19" spans="1:10" ht="35.25" customHeight="1" x14ac:dyDescent="0.3">
      <c r="A19" s="329" t="s">
        <v>252</v>
      </c>
      <c r="B19" s="232" t="s">
        <v>100</v>
      </c>
      <c r="C19" s="233" t="s">
        <v>227</v>
      </c>
      <c r="D19" s="234" t="s">
        <v>101</v>
      </c>
      <c r="E19" s="235" t="s">
        <v>102</v>
      </c>
      <c r="F19" s="236" t="s">
        <v>136</v>
      </c>
      <c r="G19" s="585" t="s">
        <v>309</v>
      </c>
      <c r="H19" s="586"/>
      <c r="I19" s="280"/>
    </row>
    <row r="20" spans="1:10" ht="21" customHeight="1" x14ac:dyDescent="0.25">
      <c r="A20" s="213" t="s">
        <v>169</v>
      </c>
      <c r="B20" s="209" t="s">
        <v>202</v>
      </c>
      <c r="C20" s="211">
        <f>64*75%</f>
        <v>48</v>
      </c>
      <c r="D20" s="185">
        <v>2</v>
      </c>
      <c r="E20" s="212">
        <f>SUM(C20*D20)</f>
        <v>96</v>
      </c>
      <c r="F20" s="214" t="s">
        <v>210</v>
      </c>
      <c r="G20" s="587"/>
      <c r="H20" s="588"/>
      <c r="I20" s="30"/>
    </row>
    <row r="21" spans="1:10" ht="21" customHeight="1" x14ac:dyDescent="0.25">
      <c r="A21" s="215" t="s">
        <v>195</v>
      </c>
      <c r="B21" s="209" t="s">
        <v>203</v>
      </c>
      <c r="C21" s="211">
        <f t="shared" ref="C21:C27" si="0">64*75%</f>
        <v>48</v>
      </c>
      <c r="D21" s="185">
        <v>2</v>
      </c>
      <c r="E21" s="212">
        <f t="shared" ref="E21:E27" si="1">SUM(C21*D21)</f>
        <v>96</v>
      </c>
      <c r="F21" s="216" t="s">
        <v>211</v>
      </c>
      <c r="G21" s="237"/>
      <c r="H21" s="17"/>
      <c r="I21" s="30"/>
    </row>
    <row r="22" spans="1:10" ht="21" customHeight="1" x14ac:dyDescent="0.25">
      <c r="A22" s="217" t="s">
        <v>196</v>
      </c>
      <c r="B22" s="210" t="s">
        <v>204</v>
      </c>
      <c r="C22" s="211">
        <f t="shared" si="0"/>
        <v>48</v>
      </c>
      <c r="D22" s="185">
        <v>2</v>
      </c>
      <c r="E22" s="212">
        <f t="shared" si="1"/>
        <v>96</v>
      </c>
      <c r="F22" s="214" t="s">
        <v>212</v>
      </c>
      <c r="G22" s="237"/>
      <c r="H22" s="17"/>
      <c r="I22" s="30"/>
      <c r="J22" s="189"/>
    </row>
    <row r="23" spans="1:10" ht="21" customHeight="1" x14ac:dyDescent="0.25">
      <c r="A23" s="217" t="s">
        <v>197</v>
      </c>
      <c r="B23" s="210" t="s">
        <v>205</v>
      </c>
      <c r="C23" s="211">
        <f t="shared" si="0"/>
        <v>48</v>
      </c>
      <c r="D23" s="185">
        <v>2</v>
      </c>
      <c r="E23" s="212">
        <f t="shared" si="1"/>
        <v>96</v>
      </c>
      <c r="F23" s="216" t="s">
        <v>213</v>
      </c>
      <c r="G23" s="237"/>
      <c r="H23" s="17"/>
      <c r="I23" s="30"/>
    </row>
    <row r="24" spans="1:10" ht="21" customHeight="1" x14ac:dyDescent="0.25">
      <c r="A24" s="217" t="s">
        <v>198</v>
      </c>
      <c r="B24" s="209" t="s">
        <v>206</v>
      </c>
      <c r="C24" s="211">
        <f t="shared" si="0"/>
        <v>48</v>
      </c>
      <c r="D24" s="185">
        <v>2</v>
      </c>
      <c r="E24" s="212">
        <f t="shared" si="1"/>
        <v>96</v>
      </c>
      <c r="F24" s="214" t="s">
        <v>214</v>
      </c>
      <c r="G24" s="237"/>
      <c r="H24" s="17"/>
      <c r="I24" s="30"/>
    </row>
    <row r="25" spans="1:10" ht="21" customHeight="1" x14ac:dyDescent="0.25">
      <c r="A25" s="217" t="s">
        <v>199</v>
      </c>
      <c r="B25" s="210" t="s">
        <v>207</v>
      </c>
      <c r="C25" s="211">
        <f t="shared" si="0"/>
        <v>48</v>
      </c>
      <c r="D25" s="185">
        <v>2</v>
      </c>
      <c r="E25" s="212">
        <f t="shared" si="1"/>
        <v>96</v>
      </c>
      <c r="F25" s="216" t="s">
        <v>215</v>
      </c>
      <c r="G25" s="237"/>
      <c r="H25" s="17"/>
      <c r="I25" s="30"/>
    </row>
    <row r="26" spans="1:10" ht="21" customHeight="1" x14ac:dyDescent="0.25">
      <c r="A26" s="217" t="s">
        <v>200</v>
      </c>
      <c r="B26" s="210" t="s">
        <v>208</v>
      </c>
      <c r="C26" s="211">
        <f t="shared" si="0"/>
        <v>48</v>
      </c>
      <c r="D26" s="185">
        <v>2</v>
      </c>
      <c r="E26" s="212">
        <f t="shared" si="1"/>
        <v>96</v>
      </c>
      <c r="F26" s="214" t="s">
        <v>216</v>
      </c>
      <c r="G26" s="237"/>
      <c r="H26" s="17"/>
      <c r="I26" s="30"/>
    </row>
    <row r="27" spans="1:10" ht="21" customHeight="1" x14ac:dyDescent="0.25">
      <c r="A27" s="217" t="s">
        <v>201</v>
      </c>
      <c r="B27" s="210" t="s">
        <v>209</v>
      </c>
      <c r="C27" s="211">
        <f t="shared" si="0"/>
        <v>48</v>
      </c>
      <c r="D27" s="185">
        <v>2</v>
      </c>
      <c r="E27" s="212">
        <f t="shared" si="1"/>
        <v>96</v>
      </c>
      <c r="F27" s="216" t="s">
        <v>217</v>
      </c>
      <c r="G27" s="237"/>
      <c r="H27" s="17"/>
      <c r="I27" s="30"/>
    </row>
    <row r="28" spans="1:10" ht="18" x14ac:dyDescent="0.25">
      <c r="A28" s="218"/>
      <c r="B28" s="56"/>
      <c r="C28" s="211"/>
      <c r="D28" s="55"/>
      <c r="E28" s="212">
        <f t="shared" ref="E28:E33" si="2">SUM(C28*D28)</f>
        <v>0</v>
      </c>
      <c r="F28" s="214" t="s">
        <v>27</v>
      </c>
      <c r="G28" s="17"/>
      <c r="H28" s="17"/>
      <c r="I28" s="30"/>
    </row>
    <row r="29" spans="1:10" ht="18" x14ac:dyDescent="0.25">
      <c r="A29" s="218"/>
      <c r="B29" s="56"/>
      <c r="C29" s="211"/>
      <c r="D29" s="55"/>
      <c r="E29" s="212">
        <f t="shared" si="2"/>
        <v>0</v>
      </c>
      <c r="F29" s="216" t="s">
        <v>27</v>
      </c>
      <c r="G29" s="17"/>
      <c r="H29" s="17"/>
      <c r="I29" s="30"/>
    </row>
    <row r="30" spans="1:10" ht="18" x14ac:dyDescent="0.25">
      <c r="A30" s="218"/>
      <c r="B30" s="54"/>
      <c r="C30" s="211"/>
      <c r="D30" s="55"/>
      <c r="E30" s="212">
        <f t="shared" si="2"/>
        <v>0</v>
      </c>
      <c r="F30" s="214" t="s">
        <v>27</v>
      </c>
      <c r="G30" s="17"/>
      <c r="H30" s="17"/>
      <c r="I30" s="30"/>
    </row>
    <row r="31" spans="1:10" ht="18" x14ac:dyDescent="0.25">
      <c r="A31" s="218"/>
      <c r="B31" s="56"/>
      <c r="C31" s="211"/>
      <c r="D31" s="55"/>
      <c r="E31" s="212">
        <f t="shared" si="2"/>
        <v>0</v>
      </c>
      <c r="F31" s="216" t="s">
        <v>27</v>
      </c>
      <c r="G31" s="17"/>
      <c r="H31" s="17"/>
      <c r="I31" s="30"/>
    </row>
    <row r="32" spans="1:10" ht="18" x14ac:dyDescent="0.25">
      <c r="A32" s="218"/>
      <c r="B32" s="56"/>
      <c r="C32" s="211"/>
      <c r="D32" s="55"/>
      <c r="E32" s="212">
        <f t="shared" si="2"/>
        <v>0</v>
      </c>
      <c r="F32" s="214" t="s">
        <v>27</v>
      </c>
      <c r="G32" s="17"/>
      <c r="H32" s="17"/>
      <c r="I32" s="30"/>
    </row>
    <row r="33" spans="1:12" ht="18" x14ac:dyDescent="0.25">
      <c r="A33" s="218"/>
      <c r="B33" s="56"/>
      <c r="C33" s="211"/>
      <c r="D33" s="55"/>
      <c r="E33" s="212">
        <f t="shared" si="2"/>
        <v>0</v>
      </c>
      <c r="F33" s="216" t="s">
        <v>27</v>
      </c>
      <c r="G33" s="17"/>
      <c r="H33" s="17"/>
      <c r="I33" s="30"/>
    </row>
    <row r="34" spans="1:12" ht="18" x14ac:dyDescent="0.25">
      <c r="A34" s="218" t="s">
        <v>8</v>
      </c>
      <c r="B34" s="56" t="s">
        <v>8</v>
      </c>
      <c r="C34" s="211"/>
      <c r="D34" s="57"/>
      <c r="E34" s="212" t="s">
        <v>8</v>
      </c>
      <c r="F34" s="214" t="s">
        <v>27</v>
      </c>
      <c r="G34" s="17"/>
      <c r="H34" s="17"/>
      <c r="I34" s="30"/>
    </row>
    <row r="35" spans="1:12" ht="25.5" customHeight="1" thickBot="1" x14ac:dyDescent="0.3">
      <c r="A35" s="599" t="s">
        <v>106</v>
      </c>
      <c r="B35" s="600"/>
      <c r="C35" s="219" t="s">
        <v>8</v>
      </c>
      <c r="D35" s="220" t="s">
        <v>8</v>
      </c>
      <c r="E35" s="221">
        <f>SUM(E20:E34)</f>
        <v>768</v>
      </c>
      <c r="F35" s="222" t="s">
        <v>8</v>
      </c>
      <c r="G35" s="17"/>
      <c r="H35" s="17"/>
      <c r="I35" s="30"/>
    </row>
    <row r="36" spans="1:12" ht="6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</row>
    <row r="37" spans="1:12" s="90" customFormat="1" ht="18" x14ac:dyDescent="0.25">
      <c r="A37" s="169" t="s">
        <v>113</v>
      </c>
      <c r="B37" s="170"/>
      <c r="C37" s="171"/>
      <c r="D37" s="171"/>
      <c r="E37" s="174" t="s">
        <v>188</v>
      </c>
      <c r="F37" s="174"/>
      <c r="G37" s="174"/>
      <c r="H37" s="168"/>
      <c r="I37" s="72"/>
      <c r="J37" s="72"/>
      <c r="K37" s="72"/>
      <c r="L37" s="72"/>
    </row>
    <row r="38" spans="1:12" ht="18" x14ac:dyDescent="0.25">
      <c r="A38" s="169" t="s">
        <v>187</v>
      </c>
      <c r="B38" s="170"/>
      <c r="C38" s="171"/>
      <c r="D38" s="171"/>
      <c r="E38" s="174" t="s">
        <v>189</v>
      </c>
      <c r="F38" s="174"/>
      <c r="G38" s="174"/>
      <c r="H38" s="402"/>
      <c r="I38" s="402"/>
      <c r="J38" s="17"/>
      <c r="K38" s="17"/>
      <c r="L38" s="17"/>
    </row>
    <row r="39" spans="1:12" ht="5.25" customHeight="1" thickBot="1" x14ac:dyDescent="0.3">
      <c r="A39" s="52"/>
      <c r="C39" s="17"/>
      <c r="D39" s="17"/>
      <c r="F39" s="53"/>
      <c r="G39" s="17"/>
      <c r="H39" s="402"/>
      <c r="I39" s="402"/>
    </row>
    <row r="40" spans="1:12" ht="42.6" customHeight="1" x14ac:dyDescent="0.3">
      <c r="A40" s="601" t="s">
        <v>246</v>
      </c>
      <c r="B40" s="602"/>
      <c r="C40" s="78"/>
      <c r="D40" s="393"/>
      <c r="E40" s="591"/>
      <c r="F40" s="591"/>
      <c r="G40" s="17"/>
    </row>
    <row r="41" spans="1:12" ht="25.5" customHeight="1" x14ac:dyDescent="0.25">
      <c r="A41" s="583" t="s">
        <v>244</v>
      </c>
      <c r="B41" s="584"/>
      <c r="C41" s="77"/>
      <c r="D41" s="31"/>
      <c r="E41" s="596"/>
      <c r="F41" s="596"/>
      <c r="G41" s="17"/>
    </row>
    <row r="42" spans="1:12" ht="27" customHeight="1" thickBot="1" x14ac:dyDescent="0.3">
      <c r="A42" s="594" t="s">
        <v>245</v>
      </c>
      <c r="B42" s="595"/>
      <c r="C42" s="79"/>
      <c r="D42" s="68"/>
      <c r="E42" s="581"/>
      <c r="F42" s="582"/>
      <c r="G42" s="17"/>
      <c r="J42" s="30"/>
      <c r="K42" s="15"/>
    </row>
    <row r="43" spans="1:12" ht="10.5" customHeight="1" x14ac:dyDescent="0.25">
      <c r="A43" s="80"/>
      <c r="B43" s="80"/>
      <c r="C43" s="17"/>
      <c r="D43" s="68"/>
      <c r="E43" s="581"/>
      <c r="F43" s="582"/>
      <c r="G43" s="230"/>
      <c r="I43" s="17"/>
      <c r="J43" s="15"/>
    </row>
    <row r="44" spans="1:12" ht="15" customHeight="1" x14ac:dyDescent="0.3">
      <c r="A44" s="579"/>
      <c r="B44" s="579"/>
      <c r="C44" s="579"/>
      <c r="D44" s="579"/>
      <c r="E44" s="579"/>
      <c r="F44" s="398"/>
      <c r="G44" s="60"/>
      <c r="H44" s="398"/>
      <c r="I44" s="30"/>
    </row>
    <row r="45" spans="1:12" ht="34.9" customHeight="1" thickBot="1" x14ac:dyDescent="0.35">
      <c r="A45" s="580"/>
      <c r="B45" s="580"/>
      <c r="C45" s="580"/>
      <c r="D45" s="580"/>
      <c r="E45" s="580"/>
      <c r="F45" s="399"/>
      <c r="G45" s="60"/>
      <c r="H45" s="398"/>
      <c r="I45" s="30"/>
    </row>
    <row r="46" spans="1:12" ht="18" x14ac:dyDescent="0.25">
      <c r="A46" s="17" t="s">
        <v>125</v>
      </c>
      <c r="B46" s="17"/>
      <c r="C46" s="17"/>
      <c r="D46" s="31" t="s">
        <v>24</v>
      </c>
      <c r="E46" s="31"/>
      <c r="F46" s="15" t="s">
        <v>25</v>
      </c>
      <c r="G46" s="31"/>
      <c r="H46" s="15"/>
      <c r="I46" s="30"/>
    </row>
    <row r="47" spans="1:12" ht="4.5" customHeight="1" x14ac:dyDescent="0.25">
      <c r="A47" s="15"/>
      <c r="B47" s="15"/>
      <c r="C47" s="15"/>
      <c r="D47" s="16"/>
      <c r="E47" s="16"/>
      <c r="F47" s="16"/>
      <c r="G47" s="16"/>
      <c r="H47" s="16"/>
      <c r="I47" s="30"/>
    </row>
    <row r="48" spans="1:12" ht="15" customHeight="1" x14ac:dyDescent="0.25">
      <c r="A48" s="579"/>
      <c r="B48" s="579"/>
      <c r="C48" s="579"/>
      <c r="D48" s="579"/>
      <c r="E48" s="579"/>
      <c r="F48" s="398"/>
      <c r="H48" s="398"/>
      <c r="I48" s="30"/>
    </row>
    <row r="49" spans="1:9" ht="26.45" customHeight="1" thickBot="1" x14ac:dyDescent="0.35">
      <c r="A49" s="580"/>
      <c r="B49" s="580"/>
      <c r="C49" s="580"/>
      <c r="D49" s="580"/>
      <c r="E49" s="580"/>
      <c r="F49" s="399"/>
      <c r="G49" s="60"/>
      <c r="H49" s="398"/>
      <c r="I49" s="30"/>
    </row>
    <row r="50" spans="1:9" ht="18.75" x14ac:dyDescent="0.3">
      <c r="A50" s="238" t="s">
        <v>128</v>
      </c>
      <c r="B50" s="238"/>
      <c r="C50" s="238"/>
      <c r="D50" s="239" t="s">
        <v>24</v>
      </c>
      <c r="E50" s="239"/>
      <c r="F50" s="240" t="s">
        <v>25</v>
      </c>
      <c r="G50" s="60"/>
      <c r="H50" s="15"/>
      <c r="I50" s="30"/>
    </row>
    <row r="51" spans="1:9" ht="6.75" customHeight="1" thickBot="1" x14ac:dyDescent="0.3">
      <c r="A51" s="15"/>
      <c r="B51" s="16"/>
      <c r="C51" s="17"/>
      <c r="D51" s="31"/>
      <c r="E51" s="31"/>
      <c r="F51" s="31"/>
      <c r="G51" s="31"/>
      <c r="H51" s="17"/>
      <c r="I51" s="30"/>
    </row>
    <row r="52" spans="1:9" ht="18" customHeight="1" x14ac:dyDescent="0.3">
      <c r="A52" s="81" t="s">
        <v>137</v>
      </c>
      <c r="B52" s="82"/>
      <c r="C52" s="83"/>
      <c r="D52" s="83"/>
      <c r="E52" s="83"/>
      <c r="F52" s="84"/>
      <c r="G52" s="17"/>
      <c r="H52" s="17"/>
    </row>
    <row r="53" spans="1:9" ht="18" x14ac:dyDescent="0.25">
      <c r="A53" s="244"/>
      <c r="B53" s="245"/>
      <c r="C53" s="245"/>
      <c r="D53" s="245"/>
      <c r="E53" s="245"/>
      <c r="F53" s="246"/>
      <c r="G53" s="17"/>
      <c r="H53" s="17"/>
    </row>
    <row r="54" spans="1:9" ht="15.75" customHeight="1" x14ac:dyDescent="0.25">
      <c r="A54" s="244"/>
      <c r="B54" s="245"/>
      <c r="C54" s="245"/>
      <c r="D54" s="245"/>
      <c r="E54" s="245"/>
      <c r="F54" s="246"/>
    </row>
    <row r="55" spans="1:9" ht="15.75" customHeight="1" thickBot="1" x14ac:dyDescent="0.3">
      <c r="A55" s="247"/>
      <c r="B55" s="248"/>
      <c r="C55" s="248"/>
      <c r="D55" s="248"/>
      <c r="E55" s="248"/>
      <c r="F55" s="249"/>
    </row>
  </sheetData>
  <protectedRanges>
    <protectedRange sqref="B8:B11" name="Range1_2_1"/>
    <protectedRange sqref="C30 A22:A34 B31:C33 B28:C29 B34:D34 B22:B23 B25:B27 C20:C27" name="Range2_4_1"/>
    <protectedRange sqref="B7" name="Range1_2_1_1"/>
  </protectedRanges>
  <mergeCells count="27">
    <mergeCell ref="G19:H20"/>
    <mergeCell ref="A1:D2"/>
    <mergeCell ref="E40:F40"/>
    <mergeCell ref="B10:F10"/>
    <mergeCell ref="B9:F9"/>
    <mergeCell ref="E5:F5"/>
    <mergeCell ref="E6:F6"/>
    <mergeCell ref="E7:F7"/>
    <mergeCell ref="E8:F8"/>
    <mergeCell ref="E12:F12"/>
    <mergeCell ref="D17:F17"/>
    <mergeCell ref="A35:B35"/>
    <mergeCell ref="A40:B40"/>
    <mergeCell ref="A44:B45"/>
    <mergeCell ref="A48:B49"/>
    <mergeCell ref="H38:I39"/>
    <mergeCell ref="E43:F43"/>
    <mergeCell ref="H44:H45"/>
    <mergeCell ref="H48:H49"/>
    <mergeCell ref="A41:B41"/>
    <mergeCell ref="E42:F42"/>
    <mergeCell ref="C44:E45"/>
    <mergeCell ref="C48:E49"/>
    <mergeCell ref="F44:F45"/>
    <mergeCell ref="F48:F49"/>
    <mergeCell ref="A42:B42"/>
    <mergeCell ref="E41:F41"/>
  </mergeCells>
  <hyperlinks>
    <hyperlink ref="A42" r:id="rId1" xr:uid="{7346B255-B4F1-42F1-AE0D-C8D2ABDDDA2A}"/>
    <hyperlink ref="A41" r:id="rId2" xr:uid="{F41D285C-9DFC-46D1-8AF6-A048907D533C}"/>
  </hyperlinks>
  <pageMargins left="0.5" right="0.45" top="0.75" bottom="0.5" header="0.3" footer="0.3"/>
  <pageSetup scale="76" orientation="portrait" r:id="rId3"/>
  <headerFooter>
    <oddFooter>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Low_High Cost Adv Meals PerDiem</vt:lpstr>
      <vt:lpstr>International Adv Meals PerDiem</vt:lpstr>
      <vt:lpstr>&gt;|| Who What How When ||&lt;</vt:lpstr>
      <vt:lpstr>Post-TRR Summary</vt:lpstr>
      <vt:lpstr>Mileage - SECTION B</vt:lpstr>
      <vt:lpstr>P Card_Direct Bill - SECTION C</vt:lpstr>
      <vt:lpstr>Cash_Personal Funds - SECTION D</vt:lpstr>
      <vt:lpstr>&gt;||&lt;</vt:lpstr>
      <vt:lpstr>Non-Univ RETREAT JUSTIFICATION</vt:lpstr>
      <vt:lpstr>'Cash_Personal Funds - SECTION D'!Print_Area</vt:lpstr>
      <vt:lpstr>'International Adv Meals PerDiem'!Print_Area</vt:lpstr>
      <vt:lpstr>'Low_High Cost Adv Meals PerDiem'!Print_Area</vt:lpstr>
      <vt:lpstr>'Mileage - SECTION B'!Print_Area</vt:lpstr>
      <vt:lpstr>'Non-Univ RETREAT JUSTIFICATION'!Print_Area</vt:lpstr>
      <vt:lpstr>'P Card_Direct Bill - SECTION C'!Print_Area</vt:lpstr>
      <vt:lpstr>'Post-TRR Summary'!Print_Area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Brophy</dc:creator>
  <cp:lastModifiedBy>XuanXuan Villeneuve</cp:lastModifiedBy>
  <cp:lastPrinted>2023-01-27T20:51:33Z</cp:lastPrinted>
  <dcterms:created xsi:type="dcterms:W3CDTF">2022-09-08T14:23:23Z</dcterms:created>
  <dcterms:modified xsi:type="dcterms:W3CDTF">2023-01-27T22:39:01Z</dcterms:modified>
</cp:coreProperties>
</file>